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215" windowHeight="8460" tabRatio="598" activeTab="3"/>
  </bookViews>
  <sheets>
    <sheet name="抽選順" sheetId="1" r:id="rId1"/>
    <sheet name="男子Ａ" sheetId="2" r:id="rId2"/>
    <sheet name="男子Ｂ" sheetId="3" r:id="rId3"/>
    <sheet name="女子" sheetId="4" r:id="rId4"/>
    <sheet name="シニア男子" sheetId="5" r:id="rId5"/>
    <sheet name="シニア女子" sheetId="6" r:id="rId6"/>
  </sheets>
  <definedNames>
    <definedName name="_xlnm.Print_Area" localSheetId="1">'男子Ａ'!$A$1:$AR$22</definedName>
    <definedName name="_xlnm.Print_Area" localSheetId="0">'抽選順'!$A$1:$J$12</definedName>
  </definedNames>
  <calcPr fullCalcOnLoad="1"/>
</workbook>
</file>

<file path=xl/sharedStrings.xml><?xml version="1.0" encoding="utf-8"?>
<sst xmlns="http://schemas.openxmlformats.org/spreadsheetml/2006/main" count="509" uniqueCount="258">
  <si>
    <t>尾西クラブ</t>
  </si>
  <si>
    <t>ＪＹＲＯ</t>
  </si>
  <si>
    <t>Ｍｅｓｓｉａｈ</t>
  </si>
  <si>
    <t>女子</t>
  </si>
  <si>
    <t>チャイニーズエンジェル</t>
  </si>
  <si>
    <t>ＢＵＬＬＤＯＧＳ</t>
  </si>
  <si>
    <t>ＵＮＩＯＮ</t>
  </si>
  <si>
    <t>Ｐ．ｓｍｉｌｅ</t>
  </si>
  <si>
    <t>Ｃｒｏｗｓ</t>
  </si>
  <si>
    <t>一宮市役所</t>
  </si>
  <si>
    <t>Ｔ’ｓ</t>
  </si>
  <si>
    <t>ＤＥＬＩＣＩＡ</t>
  </si>
  <si>
    <t>Ａコート</t>
  </si>
  <si>
    <t>Ｂコート</t>
  </si>
  <si>
    <t>木曽川ファントム</t>
  </si>
  <si>
    <t>ダンデライオンズ</t>
  </si>
  <si>
    <t>Ｃａｃｋｌｅ</t>
  </si>
  <si>
    <t>Ｊａｃｋａｌ</t>
  </si>
  <si>
    <t>一般男子</t>
  </si>
  <si>
    <t>シニア男子</t>
  </si>
  <si>
    <t>シニア女子</t>
  </si>
  <si>
    <t>ダウンタウンズ</t>
  </si>
  <si>
    <t>尾西クラブＯＢ</t>
  </si>
  <si>
    <t>アイアンズ</t>
  </si>
  <si>
    <t>ハヤカワカンパニー</t>
  </si>
  <si>
    <t>Ｆｅｌｌｏｗｓｈｉｐ</t>
  </si>
  <si>
    <t>５６ｅｒｓ</t>
  </si>
  <si>
    <t>アクションズ</t>
  </si>
  <si>
    <t>ＬＩＺＡＥＲＤＳ</t>
  </si>
  <si>
    <t>翔</t>
  </si>
  <si>
    <t>フジクラブ</t>
  </si>
  <si>
    <t>ＢＲＵＴＵＳ</t>
  </si>
  <si>
    <t>ＰＥＮＮＥ　ＧＵＲＡＴＡＮ</t>
  </si>
  <si>
    <t>ＥＳＴＲＥＬＬＡ</t>
  </si>
  <si>
    <t>ブロス</t>
  </si>
  <si>
    <t>ＳＯ　ＪＡＨ　ＳＡＹ</t>
  </si>
  <si>
    <t>ブレーカーズ</t>
  </si>
  <si>
    <t>一般女子</t>
  </si>
  <si>
    <t>シニア男子</t>
  </si>
  <si>
    <t>勝</t>
  </si>
  <si>
    <t>負</t>
  </si>
  <si>
    <t>得点</t>
  </si>
  <si>
    <t>失点</t>
  </si>
  <si>
    <t>点差</t>
  </si>
  <si>
    <t>ドスコイ同好会</t>
  </si>
  <si>
    <t>オーソドックス</t>
  </si>
  <si>
    <t>ＫＩＷＩＳ</t>
  </si>
  <si>
    <t>マッスル会</t>
  </si>
  <si>
    <t>チームＳ</t>
  </si>
  <si>
    <t>杉田</t>
  </si>
  <si>
    <t>有限会社岐南</t>
  </si>
  <si>
    <t>ＳＴＡＲＳ</t>
  </si>
  <si>
    <t>木曜会</t>
  </si>
  <si>
    <t>５５年会</t>
  </si>
  <si>
    <t>ＨＥＡＴ　ＵＰ</t>
  </si>
  <si>
    <t>Ｃａｃｋｌｅオールド</t>
  </si>
  <si>
    <t>天照</t>
  </si>
  <si>
    <t>ゴリラ</t>
  </si>
  <si>
    <t>Ｍ．Ｐ．Ｇ</t>
  </si>
  <si>
    <t>ＡＣＳ</t>
  </si>
  <si>
    <t>ＤＤ</t>
  </si>
  <si>
    <t>Ｊａｂ．Ｍｏｎｋｅｙｓ</t>
  </si>
  <si>
    <t>ＢＬＡＺＥ</t>
  </si>
  <si>
    <t>ＪＵＤＧＥＭＥＮＴ</t>
  </si>
  <si>
    <t>①　１０時００分</t>
  </si>
  <si>
    <t>Ｃｒａｚｙ　Ｃｈｉｃｋｅｎ</t>
  </si>
  <si>
    <t>Ｐ．ｓｍｉｌｅ</t>
  </si>
  <si>
    <t>ＯＮＥ</t>
  </si>
  <si>
    <t>フジクラブ</t>
  </si>
  <si>
    <t>フェニックス</t>
  </si>
  <si>
    <t>ＯＳＢＣ</t>
  </si>
  <si>
    <t>Ｗｉｔｃｈｅｓ</t>
  </si>
  <si>
    <t>ライチ</t>
  </si>
  <si>
    <t>Ａ－ＰＯＣ</t>
  </si>
  <si>
    <t>ＷＥＳＴ</t>
  </si>
  <si>
    <t>ＣＲＡＹＯＮ</t>
  </si>
  <si>
    <t>ＡＢＣ</t>
  </si>
  <si>
    <t>修文大学</t>
  </si>
  <si>
    <t>ＳＣＡＲＥＣＲＯＷ</t>
  </si>
  <si>
    <t>柴狗</t>
  </si>
  <si>
    <t>オリーブ</t>
  </si>
  <si>
    <t>Ｋ⁺</t>
  </si>
  <si>
    <t>ＢＢＧ</t>
  </si>
  <si>
    <t>チームＳＳ</t>
  </si>
  <si>
    <t>フジクラブ</t>
  </si>
  <si>
    <t>４０’ｓ</t>
  </si>
  <si>
    <t>Ｐ．ｓｍｉｌｅ</t>
  </si>
  <si>
    <t>ＳＴＯＲＹ</t>
  </si>
  <si>
    <t>Ｖａｌｋｙｒｉｅ</t>
  </si>
  <si>
    <t>ＦＡＩＴＨ</t>
  </si>
  <si>
    <t>ＡＺＵＢＥＥ</t>
  </si>
  <si>
    <t>ｓｗａｇｇｙ　Ｐ</t>
  </si>
  <si>
    <t>風神雷神</t>
  </si>
  <si>
    <t>Sｃｏｒ-ｐｉｏｎｓ</t>
  </si>
  <si>
    <t>Sｃｏｒ-ｐｉｏｎｓ</t>
  </si>
  <si>
    <t>ＤＥＡＲ’Ｓ</t>
  </si>
  <si>
    <t>モリテツ</t>
  </si>
  <si>
    <t>ＴＡＣＯＳ</t>
  </si>
  <si>
    <t>Ｂ．ＮＥＸＴ</t>
  </si>
  <si>
    <t>一般女子</t>
  </si>
  <si>
    <t>Ｄｅｓｔｒｏｙｅｒｓ</t>
  </si>
  <si>
    <t>時間</t>
  </si>
  <si>
    <t>組合せ</t>
  </si>
  <si>
    <t>オフィシャル</t>
  </si>
  <si>
    <t>審判</t>
  </si>
  <si>
    <t>第１試合　１０：００</t>
  </si>
  <si>
    <t>１　－　２</t>
  </si>
  <si>
    <t>３</t>
  </si>
  <si>
    <t>２</t>
  </si>
  <si>
    <t>２　－　３</t>
  </si>
  <si>
    <t>１</t>
  </si>
  <si>
    <t>①　１０：００～</t>
  </si>
  <si>
    <t>②　１１：３０～</t>
  </si>
  <si>
    <t>③　１３：００～</t>
  </si>
  <si>
    <t>④　１４：３０～</t>
  </si>
  <si>
    <t>⑤　１６：００～</t>
  </si>
  <si>
    <t>ＹＥＢＩＳＵ</t>
  </si>
  <si>
    <t>Ｆ☆Ｓ</t>
  </si>
  <si>
    <t>ＬＯＳＥＲＳ</t>
  </si>
  <si>
    <t>Ｅｔｅｒｎａｌｓ</t>
  </si>
  <si>
    <t>①　１０：００～</t>
  </si>
  <si>
    <t>３　－　４</t>
  </si>
  <si>
    <t>５</t>
  </si>
  <si>
    <t>５　－　１</t>
  </si>
  <si>
    <t>４</t>
  </si>
  <si>
    <t>４　－　５</t>
  </si>
  <si>
    <t>第２試合　１１：３０</t>
  </si>
  <si>
    <t>第３試合　１３：００</t>
  </si>
  <si>
    <t>第４試合　１４：３０</t>
  </si>
  <si>
    <t>第５試合　１６：００</t>
  </si>
  <si>
    <t>②　１１：３０～</t>
  </si>
  <si>
    <t>③　１３：００～</t>
  </si>
  <si>
    <t>④　１４：３０～</t>
  </si>
  <si>
    <t>⑤　１６：００～</t>
  </si>
  <si>
    <t>尾西スポーツセンター</t>
  </si>
  <si>
    <t>尾西スポセン</t>
  </si>
  <si>
    <t>②　１１時３０分</t>
  </si>
  <si>
    <t>③　１３時００分</t>
  </si>
  <si>
    <t>④　１４時３０分</t>
  </si>
  <si>
    <t>⑤　１６時００分</t>
  </si>
  <si>
    <t>シニア男子１</t>
  </si>
  <si>
    <t>シニア男子２</t>
  </si>
  <si>
    <t>６　－　７</t>
  </si>
  <si>
    <t>７　－　８</t>
  </si>
  <si>
    <t>６　－　８</t>
  </si>
  <si>
    <t>８</t>
  </si>
  <si>
    <t>６</t>
  </si>
  <si>
    <t>７</t>
  </si>
  <si>
    <t>一般男子Ａ</t>
  </si>
  <si>
    <t>一般男子Ｂ</t>
  </si>
  <si>
    <t>Ｓ　Ｃａｃｋｌｅ</t>
  </si>
  <si>
    <t>Ｊｏｙｆｕｌ</t>
  </si>
  <si>
    <t>明治スピリッツ</t>
  </si>
  <si>
    <t>ＢＵＬＥ</t>
  </si>
  <si>
    <t>Ｓｃｏｒ－ｐｉｏｎｓ</t>
  </si>
  <si>
    <t>ぷちばす☆</t>
  </si>
  <si>
    <t>フェニックス</t>
  </si>
  <si>
    <t>尾西クラブ</t>
  </si>
  <si>
    <t>Ｐ．ｓｍｉｌｅ</t>
  </si>
  <si>
    <t>Ｔ’ｓ</t>
  </si>
  <si>
    <t>男子Ａ</t>
  </si>
  <si>
    <t>Ａコート</t>
  </si>
  <si>
    <t>Ｃコート</t>
  </si>
  <si>
    <t>男子Ｂ</t>
  </si>
  <si>
    <t>勝</t>
  </si>
  <si>
    <t>負</t>
  </si>
  <si>
    <t>得点</t>
  </si>
  <si>
    <t>失点</t>
  </si>
  <si>
    <t>点差</t>
  </si>
  <si>
    <t>順位</t>
  </si>
  <si>
    <t>リーグ順位決定方法</t>
  </si>
  <si>
    <t>１．勝数</t>
  </si>
  <si>
    <t>２．勝数が同数の場合、得失点差</t>
  </si>
  <si>
    <t>３．得失点差が同数の場合は、総得点数</t>
  </si>
  <si>
    <t>４．総得点数が同数の場合は、協議による</t>
  </si>
  <si>
    <t>ＡＢＣ</t>
  </si>
  <si>
    <t>①１０：００～　②１１：３０～　③１３：００～　④１４：３０～　⑤１６：００～</t>
  </si>
  <si>
    <t>６月１９日</t>
  </si>
  <si>
    <t>いちい信金Ｂ</t>
  </si>
  <si>
    <t>一宮市総合体育館</t>
  </si>
  <si>
    <t>６月１２日</t>
  </si>
  <si>
    <t>Ｂコート</t>
  </si>
  <si>
    <t>６月２６日</t>
  </si>
  <si>
    <t>いちい信金Ａ</t>
  </si>
  <si>
    <t>Ｂコート</t>
  </si>
  <si>
    <t>Ａコート</t>
  </si>
  <si>
    <t>４０’ｓ</t>
  </si>
  <si>
    <t>フジクラブ</t>
  </si>
  <si>
    <t>６４</t>
  </si>
  <si>
    <t>３１</t>
  </si>
  <si>
    <t>４３</t>
  </si>
  <si>
    <t>５４</t>
  </si>
  <si>
    <t>×</t>
  </si>
  <si>
    <t>×</t>
  </si>
  <si>
    <t>○</t>
  </si>
  <si>
    <t>○</t>
  </si>
  <si>
    <t>５２－３６</t>
  </si>
  <si>
    <t>３６－５２</t>
  </si>
  <si>
    <t>８０－５５</t>
  </si>
  <si>
    <t>５５－８０</t>
  </si>
  <si>
    <t>４６－４４</t>
  </si>
  <si>
    <t>４４－４６</t>
  </si>
  <si>
    <t>６５－５６</t>
  </si>
  <si>
    <t>５６－６５</t>
  </si>
  <si>
    <t>６２－４５</t>
  </si>
  <si>
    <t>４５－６２</t>
  </si>
  <si>
    <t>５８－４０</t>
  </si>
  <si>
    <t>９４－７９</t>
  </si>
  <si>
    <t>４０－５８</t>
  </si>
  <si>
    <t>５７－７８</t>
  </si>
  <si>
    <t>７８－５７</t>
  </si>
  <si>
    <t>７９－９４</t>
  </si>
  <si>
    <t>７７</t>
  </si>
  <si>
    <t>６５</t>
  </si>
  <si>
    <t>５５</t>
  </si>
  <si>
    <t>１０４</t>
  </si>
  <si>
    <t>６６</t>
  </si>
  <si>
    <t>６２</t>
  </si>
  <si>
    <t>７３</t>
  </si>
  <si>
    <t>６３</t>
  </si>
  <si>
    <t>８４</t>
  </si>
  <si>
    <t>６８</t>
  </si>
  <si>
    <t>７１</t>
  </si>
  <si>
    <t>８１</t>
  </si>
  <si>
    <t>４４</t>
  </si>
  <si>
    <t>４１</t>
  </si>
  <si>
    <t>５８</t>
  </si>
  <si>
    <t>×</t>
  </si>
  <si>
    <t>○</t>
  </si>
  <si>
    <t>６２－３４</t>
  </si>
  <si>
    <t>８１－５０</t>
  </si>
  <si>
    <t>５０－８１</t>
  </si>
  <si>
    <t>２３－４０</t>
  </si>
  <si>
    <t>４０－２３</t>
  </si>
  <si>
    <t>５２－２４</t>
  </si>
  <si>
    <t>２４－５２</t>
  </si>
  <si>
    <t>４１－４０</t>
  </si>
  <si>
    <t>４０－４１</t>
  </si>
  <si>
    <t>３４－６２</t>
  </si>
  <si>
    <t>３３－７９</t>
  </si>
  <si>
    <t>７９－３３</t>
  </si>
  <si>
    <t>４９－９４</t>
  </si>
  <si>
    <t>９４－４９</t>
  </si>
  <si>
    <t>６０－７４</t>
  </si>
  <si>
    <t>７４－６０</t>
  </si>
  <si>
    <t>フジクラブ</t>
  </si>
  <si>
    <t>７５</t>
  </si>
  <si>
    <t>３６</t>
  </si>
  <si>
    <t>８６</t>
  </si>
  <si>
    <t>８７</t>
  </si>
  <si>
    <t>３２</t>
  </si>
  <si>
    <t>３７</t>
  </si>
  <si>
    <t>５９</t>
  </si>
  <si>
    <t>４７</t>
  </si>
  <si>
    <t>５０</t>
  </si>
  <si>
    <t>４２</t>
  </si>
  <si>
    <t>４５</t>
  </si>
  <si>
    <t>５１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</si>
</sst>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0_ 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1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51"/>
      <name val="ＭＳ Ｐゴシック"/>
      <family val="3"/>
    </font>
    <font>
      <b/>
      <sz val="11"/>
      <color indexed="36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C0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FFC000"/>
      <name val="ＭＳ Ｐゴシック"/>
      <family val="3"/>
    </font>
    <font>
      <b/>
      <sz val="11"/>
      <color rgb="FF7030A0"/>
      <name val="ＭＳ Ｐゴシック"/>
      <family val="3"/>
    </font>
    <font>
      <sz val="11"/>
      <color rgb="FF0000FF"/>
      <name val="ＭＳ Ｐゴシック"/>
      <family val="3"/>
    </font>
    <font>
      <sz val="11"/>
      <color rgb="FF0070C0"/>
      <name val="ＭＳ Ｐゴシック"/>
      <family val="3"/>
    </font>
    <font>
      <sz val="11"/>
      <color rgb="FFC00000"/>
      <name val="ＭＳ Ｐゴシック"/>
      <family val="3"/>
    </font>
    <font>
      <b/>
      <sz val="11"/>
      <color rgb="FF00B05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8"/>
      </right>
      <top>
        <color indexed="8"/>
      </top>
      <bottom>
        <color indexed="8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62" applyFont="1" applyFill="1" applyBorder="1" applyAlignment="1">
      <alignment vertical="center" shrinkToFit="1"/>
      <protection/>
    </xf>
    <xf numFmtId="0" fontId="50" fillId="0" borderId="0" xfId="0" applyFont="1" applyBorder="1" applyAlignment="1">
      <alignment vertical="center"/>
    </xf>
    <xf numFmtId="49" fontId="51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63">
      <alignment/>
      <protection/>
    </xf>
    <xf numFmtId="0" fontId="0" fillId="0" borderId="0" xfId="63" applyBorder="1">
      <alignment/>
      <protection/>
    </xf>
    <xf numFmtId="0" fontId="0" fillId="0" borderId="0" xfId="63" applyBorder="1" applyAlignment="1">
      <alignment vertical="center"/>
      <protection/>
    </xf>
    <xf numFmtId="0" fontId="0" fillId="0" borderId="15" xfId="63" applyBorder="1" applyAlignment="1">
      <alignment vertical="center"/>
      <protection/>
    </xf>
    <xf numFmtId="0" fontId="4" fillId="0" borderId="15" xfId="63" applyFont="1" applyBorder="1" applyAlignme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0" xfId="63" applyFont="1" applyAlignment="1">
      <alignment/>
      <protection/>
    </xf>
    <xf numFmtId="0" fontId="0" fillId="0" borderId="0" xfId="0" applyFill="1" applyBorder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3" fillId="0" borderId="0" xfId="0" applyFont="1" applyFill="1" applyBorder="1" applyAlignment="1">
      <alignment vertical="center" shrinkToFit="1"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18" xfId="62" applyFont="1" applyFill="1" applyBorder="1" applyAlignment="1">
      <alignment vertical="center" shrinkToFit="1"/>
      <protection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63" applyBorder="1" applyAlignment="1">
      <alignment horizontal="center" vertical="center"/>
      <protection/>
    </xf>
    <xf numFmtId="0" fontId="53" fillId="0" borderId="0" xfId="0" applyFont="1" applyBorder="1" applyAlignment="1">
      <alignment vertical="center" shrinkToFit="1"/>
    </xf>
    <xf numFmtId="49" fontId="54" fillId="0" borderId="0" xfId="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 shrinkToFit="1"/>
    </xf>
    <xf numFmtId="49" fontId="54" fillId="0" borderId="14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62" applyFont="1" applyFill="1" applyBorder="1" applyAlignment="1">
      <alignment vertical="center" shrinkToFit="1"/>
      <protection/>
    </xf>
    <xf numFmtId="0" fontId="0" fillId="0" borderId="23" xfId="0" applyBorder="1" applyAlignment="1">
      <alignment vertical="center"/>
    </xf>
    <xf numFmtId="0" fontId="0" fillId="0" borderId="10" xfId="62" applyFont="1" applyFill="1" applyBorder="1" applyAlignment="1">
      <alignment vertical="center" shrinkToFit="1"/>
      <protection/>
    </xf>
    <xf numFmtId="0" fontId="56" fillId="0" borderId="0" xfId="0" applyFont="1" applyFill="1" applyAlignment="1">
      <alignment vertical="center" shrinkToFit="1"/>
    </xf>
    <xf numFmtId="0" fontId="0" fillId="0" borderId="0" xfId="63" applyFont="1" applyAlignment="1">
      <alignment horizontal="left" vertical="center"/>
      <protection/>
    </xf>
    <xf numFmtId="0" fontId="0" fillId="0" borderId="24" xfId="63" applyBorder="1" applyAlignment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5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0" xfId="63" applyNumberFormat="1" applyBorder="1" applyAlignment="1">
      <alignment vertical="center"/>
      <protection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0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0" fillId="0" borderId="19" xfId="63" applyBorder="1" applyAlignment="1">
      <alignment horizontal="center" vertical="center" shrinkToFit="1"/>
      <protection/>
    </xf>
    <xf numFmtId="0" fontId="53" fillId="0" borderId="19" xfId="63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49" fontId="8" fillId="0" borderId="0" xfId="63" applyNumberFormat="1" applyFont="1" applyBorder="1" applyAlignment="1">
      <alignment vertical="center"/>
      <protection/>
    </xf>
    <xf numFmtId="0" fontId="56" fillId="0" borderId="0" xfId="63" applyFont="1" applyBorder="1" applyAlignment="1">
      <alignment vertical="center"/>
      <protection/>
    </xf>
    <xf numFmtId="0" fontId="53" fillId="0" borderId="0" xfId="63" applyFont="1" applyBorder="1" applyAlignment="1">
      <alignment vertical="center"/>
      <protection/>
    </xf>
    <xf numFmtId="0" fontId="52" fillId="0" borderId="0" xfId="63" applyFont="1" applyBorder="1" applyAlignment="1">
      <alignment vertical="center" shrinkToFit="1"/>
      <protection/>
    </xf>
    <xf numFmtId="0" fontId="0" fillId="0" borderId="0" xfId="63" applyFont="1" applyAlignment="1">
      <alignment vertical="center"/>
      <protection/>
    </xf>
    <xf numFmtId="176" fontId="0" fillId="0" borderId="0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49" fontId="8" fillId="0" borderId="0" xfId="0" applyNumberFormat="1" applyFont="1" applyFill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2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0" fontId="56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8" fillId="0" borderId="15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58" fillId="0" borderId="0" xfId="0" applyFont="1" applyBorder="1" applyAlignment="1">
      <alignment vertical="center" shrinkToFi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49" fontId="51" fillId="0" borderId="16" xfId="0" applyNumberFormat="1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textRotation="255"/>
    </xf>
    <xf numFmtId="0" fontId="0" fillId="0" borderId="0" xfId="0" applyFont="1" applyBorder="1" applyAlignment="1">
      <alignment vertical="top"/>
    </xf>
    <xf numFmtId="0" fontId="53" fillId="0" borderId="17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 shrinkToFit="1"/>
    </xf>
    <xf numFmtId="0" fontId="54" fillId="0" borderId="27" xfId="0" applyFont="1" applyBorder="1" applyAlignment="1">
      <alignment horizontal="center" vertical="center"/>
    </xf>
    <xf numFmtId="0" fontId="60" fillId="0" borderId="27" xfId="0" applyFont="1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54" fillId="0" borderId="28" xfId="0" applyFont="1" applyBorder="1" applyAlignment="1">
      <alignment horizontal="center" vertical="center"/>
    </xf>
    <xf numFmtId="0" fontId="60" fillId="0" borderId="28" xfId="0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 vertical="center"/>
    </xf>
    <xf numFmtId="0" fontId="52" fillId="0" borderId="27" xfId="0" applyFont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5" xfId="0" applyBorder="1" applyAlignment="1">
      <alignment vertical="center"/>
    </xf>
    <xf numFmtId="0" fontId="52" fillId="0" borderId="28" xfId="0" applyFont="1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49" fontId="8" fillId="0" borderId="37" xfId="0" applyNumberFormat="1" applyFont="1" applyFill="1" applyBorder="1" applyAlignment="1">
      <alignment vertical="center" shrinkToFit="1"/>
    </xf>
    <xf numFmtId="0" fontId="55" fillId="0" borderId="0" xfId="0" applyFont="1" applyFill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39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49" fontId="59" fillId="0" borderId="40" xfId="0" applyNumberFormat="1" applyFont="1" applyBorder="1" applyAlignment="1">
      <alignment vertical="center"/>
    </xf>
    <xf numFmtId="49" fontId="59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58" fillId="0" borderId="42" xfId="0" applyFont="1" applyBorder="1" applyAlignment="1">
      <alignment vertical="center" shrinkToFit="1"/>
    </xf>
    <xf numFmtId="176" fontId="0" fillId="0" borderId="42" xfId="0" applyNumberFormat="1" applyFont="1" applyBorder="1" applyAlignment="1">
      <alignment vertical="center" shrinkToFit="1"/>
    </xf>
    <xf numFmtId="0" fontId="54" fillId="0" borderId="42" xfId="0" applyFont="1" applyBorder="1" applyAlignment="1">
      <alignment horizontal="center" vertical="center"/>
    </xf>
    <xf numFmtId="49" fontId="51" fillId="0" borderId="43" xfId="0" applyNumberFormat="1" applyFont="1" applyBorder="1" applyAlignment="1">
      <alignment vertical="center"/>
    </xf>
    <xf numFmtId="0" fontId="55" fillId="0" borderId="42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54" fillId="0" borderId="19" xfId="63" applyFont="1" applyBorder="1" applyAlignment="1">
      <alignment horizontal="center" vertical="center" shrinkToFit="1"/>
      <protection/>
    </xf>
    <xf numFmtId="0" fontId="53" fillId="0" borderId="39" xfId="0" applyFont="1" applyBorder="1" applyAlignment="1">
      <alignment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49" fontId="54" fillId="0" borderId="39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0" fontId="52" fillId="0" borderId="0" xfId="0" applyFont="1" applyFill="1" applyAlignment="1">
      <alignment horizontal="center" vertical="center" shrinkToFit="1"/>
    </xf>
    <xf numFmtId="0" fontId="56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top" textRotation="255"/>
    </xf>
    <xf numFmtId="0" fontId="0" fillId="0" borderId="54" xfId="0" applyBorder="1" applyAlignment="1">
      <alignment horizontal="center" vertical="top" textRotation="255"/>
    </xf>
    <xf numFmtId="49" fontId="54" fillId="0" borderId="0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right" vertical="center"/>
    </xf>
    <xf numFmtId="49" fontId="54" fillId="0" borderId="0" xfId="0" applyNumberFormat="1" applyFont="1" applyBorder="1" applyAlignment="1">
      <alignment horizontal="left" vertical="center"/>
    </xf>
    <xf numFmtId="49" fontId="5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 shrinkToFit="1"/>
    </xf>
    <xf numFmtId="0" fontId="52" fillId="0" borderId="55" xfId="0" applyFont="1" applyFill="1" applyBorder="1" applyAlignment="1">
      <alignment horizontal="center" vertical="center" shrinkToFit="1"/>
    </xf>
    <xf numFmtId="0" fontId="52" fillId="0" borderId="24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top" textRotation="255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6" fillId="0" borderId="42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2" fillId="0" borderId="42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4" fillId="0" borderId="17" xfId="63" applyFont="1" applyBorder="1" applyAlignment="1">
      <alignment horizontal="center" vertical="center"/>
      <protection/>
    </xf>
    <xf numFmtId="0" fontId="54" fillId="0" borderId="0" xfId="63" applyFont="1" applyBorder="1" applyAlignment="1">
      <alignment horizontal="center" vertical="center"/>
      <protection/>
    </xf>
    <xf numFmtId="0" fontId="54" fillId="0" borderId="16" xfId="63" applyFont="1" applyBorder="1" applyAlignment="1">
      <alignment horizontal="center" vertical="center"/>
      <protection/>
    </xf>
    <xf numFmtId="0" fontId="54" fillId="0" borderId="31" xfId="63" applyFont="1" applyBorder="1" applyAlignment="1">
      <alignment horizontal="center" vertical="center"/>
      <protection/>
    </xf>
    <xf numFmtId="0" fontId="54" fillId="0" borderId="14" xfId="63" applyFont="1" applyBorder="1" applyAlignment="1">
      <alignment horizontal="center" vertical="center"/>
      <protection/>
    </xf>
    <xf numFmtId="0" fontId="54" fillId="0" borderId="56" xfId="63" applyFont="1" applyBorder="1" applyAlignment="1">
      <alignment horizontal="center" vertical="center"/>
      <protection/>
    </xf>
    <xf numFmtId="0" fontId="55" fillId="0" borderId="37" xfId="0" applyFont="1" applyFill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37" xfId="0" applyNumberFormat="1" applyFont="1" applyFill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shrinkToFit="1"/>
    </xf>
    <xf numFmtId="0" fontId="54" fillId="0" borderId="55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4" fillId="0" borderId="31" xfId="0" applyFont="1" applyBorder="1" applyAlignment="1">
      <alignment horizontal="center" vertical="center" shrinkToFit="1"/>
    </xf>
    <xf numFmtId="0" fontId="54" fillId="0" borderId="5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54" fillId="0" borderId="24" xfId="63" applyFont="1" applyBorder="1" applyAlignment="1">
      <alignment horizontal="center" vertical="center" shrinkToFit="1"/>
      <protection/>
    </xf>
    <xf numFmtId="0" fontId="54" fillId="0" borderId="15" xfId="63" applyFont="1" applyBorder="1" applyAlignment="1">
      <alignment horizontal="center" vertical="center" shrinkToFit="1"/>
      <protection/>
    </xf>
    <xf numFmtId="0" fontId="54" fillId="0" borderId="55" xfId="63" applyFont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 textRotation="255"/>
    </xf>
    <xf numFmtId="0" fontId="0" fillId="0" borderId="55" xfId="0" applyFont="1" applyBorder="1" applyAlignment="1">
      <alignment horizontal="center" vertical="top" textRotation="255"/>
    </xf>
    <xf numFmtId="0" fontId="0" fillId="0" borderId="17" xfId="0" applyFont="1" applyBorder="1" applyAlignment="1">
      <alignment horizontal="center" vertical="top" textRotation="255"/>
    </xf>
    <xf numFmtId="0" fontId="0" fillId="0" borderId="16" xfId="0" applyFont="1" applyBorder="1" applyAlignment="1">
      <alignment horizontal="center" vertical="top" textRotation="255"/>
    </xf>
    <xf numFmtId="0" fontId="0" fillId="0" borderId="31" xfId="0" applyFont="1" applyBorder="1" applyAlignment="1">
      <alignment horizontal="center" vertical="top" textRotation="255"/>
    </xf>
    <xf numFmtId="0" fontId="0" fillId="0" borderId="56" xfId="0" applyFont="1" applyBorder="1" applyAlignment="1">
      <alignment horizontal="center" vertical="top" textRotation="255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49" fontId="8" fillId="0" borderId="0" xfId="63" applyNumberFormat="1" applyFont="1" applyBorder="1" applyAlignment="1">
      <alignment horizontal="center" vertical="center"/>
      <protection/>
    </xf>
    <xf numFmtId="0" fontId="56" fillId="0" borderId="0" xfId="63" applyFont="1" applyBorder="1" applyAlignment="1">
      <alignment horizontal="center" vertical="center"/>
      <protection/>
    </xf>
    <xf numFmtId="0" fontId="53" fillId="0" borderId="0" xfId="63" applyFont="1" applyBorder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0" fillId="0" borderId="53" xfId="63" applyBorder="1" applyAlignment="1">
      <alignment horizontal="center" vertical="center"/>
      <protection/>
    </xf>
    <xf numFmtId="0" fontId="0" fillId="0" borderId="24" xfId="63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55" xfId="63" applyBorder="1" applyAlignment="1">
      <alignment horizontal="center" vertical="center"/>
      <protection/>
    </xf>
    <xf numFmtId="0" fontId="0" fillId="0" borderId="54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56" xfId="63" applyBorder="1" applyAlignment="1">
      <alignment horizontal="center" vertical="center"/>
      <protection/>
    </xf>
    <xf numFmtId="0" fontId="54" fillId="0" borderId="24" xfId="63" applyFont="1" applyBorder="1" applyAlignment="1">
      <alignment horizontal="center" vertical="center"/>
      <protection/>
    </xf>
    <xf numFmtId="0" fontId="54" fillId="0" borderId="15" xfId="63" applyFont="1" applyBorder="1" applyAlignment="1">
      <alignment horizontal="center" vertical="center"/>
      <protection/>
    </xf>
    <xf numFmtId="0" fontId="54" fillId="0" borderId="55" xfId="63" applyFont="1" applyBorder="1" applyAlignment="1">
      <alignment horizontal="center" vertical="center"/>
      <protection/>
    </xf>
    <xf numFmtId="0" fontId="54" fillId="0" borderId="54" xfId="63" applyFont="1" applyBorder="1" applyAlignment="1">
      <alignment horizontal="center" vertical="center"/>
      <protection/>
    </xf>
    <xf numFmtId="0" fontId="54" fillId="0" borderId="12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0" fillId="0" borderId="26" xfId="63" applyBorder="1" applyAlignment="1">
      <alignment horizontal="center" vertical="center"/>
      <protection/>
    </xf>
    <xf numFmtId="0" fontId="0" fillId="0" borderId="17" xfId="63" applyBorder="1" applyAlignment="1">
      <alignment horizontal="center" vertical="center"/>
      <protection/>
    </xf>
    <xf numFmtId="49" fontId="0" fillId="0" borderId="12" xfId="0" applyNumberForma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54" fillId="0" borderId="25" xfId="63" applyFont="1" applyBorder="1" applyAlignment="1">
      <alignment horizontal="center" vertical="center"/>
      <protection/>
    </xf>
    <xf numFmtId="0" fontId="54" fillId="0" borderId="26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 shrinkToFit="1"/>
      <protection/>
    </xf>
    <xf numFmtId="0" fontId="0" fillId="0" borderId="26" xfId="63" applyBorder="1" applyAlignment="1">
      <alignment horizontal="center" vertical="center" shrinkToFit="1"/>
      <protection/>
    </xf>
    <xf numFmtId="0" fontId="0" fillId="0" borderId="0" xfId="63" applyFont="1" applyAlignment="1">
      <alignment horizontal="left" vertical="center"/>
      <protection/>
    </xf>
    <xf numFmtId="0" fontId="0" fillId="0" borderId="12" xfId="63" applyBorder="1" applyAlignment="1">
      <alignment vertical="center"/>
      <protection/>
    </xf>
    <xf numFmtId="49" fontId="51" fillId="0" borderId="40" xfId="0" applyNumberFormat="1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40" xfId="0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49" fontId="54" fillId="0" borderId="42" xfId="0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民大会参加確認" xfId="62"/>
    <cellStyle name="標準_女子_6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14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5622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571750"/>
          <a:ext cx="0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15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6098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15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609850"/>
          <a:ext cx="0" cy="657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14</xdr:row>
      <xdr:rowOff>152400</xdr:rowOff>
    </xdr:from>
    <xdr:to>
      <xdr:col>4</xdr:col>
      <xdr:colOff>57150</xdr:colOff>
      <xdr:row>18</xdr:row>
      <xdr:rowOff>161925</xdr:rowOff>
    </xdr:to>
    <xdr:sp>
      <xdr:nvSpPr>
        <xdr:cNvPr id="17" name="Line 1035"/>
        <xdr:cNvSpPr>
          <a:spLocks/>
        </xdr:cNvSpPr>
      </xdr:nvSpPr>
      <xdr:spPr>
        <a:xfrm>
          <a:off x="857250" y="2562225"/>
          <a:ext cx="0" cy="695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161925</xdr:rowOff>
    </xdr:from>
    <xdr:to>
      <xdr:col>14</xdr:col>
      <xdr:colOff>114300</xdr:colOff>
      <xdr:row>19</xdr:row>
      <xdr:rowOff>0</xdr:rowOff>
    </xdr:to>
    <xdr:sp>
      <xdr:nvSpPr>
        <xdr:cNvPr id="18" name="Line 1036"/>
        <xdr:cNvSpPr>
          <a:spLocks/>
        </xdr:cNvSpPr>
      </xdr:nvSpPr>
      <xdr:spPr>
        <a:xfrm flipH="1">
          <a:off x="2914650" y="2571750"/>
          <a:ext cx="0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15</xdr:row>
      <xdr:rowOff>28575</xdr:rowOff>
    </xdr:from>
    <xdr:to>
      <xdr:col>24</xdr:col>
      <xdr:colOff>95250</xdr:colOff>
      <xdr:row>18</xdr:row>
      <xdr:rowOff>171450</xdr:rowOff>
    </xdr:to>
    <xdr:sp>
      <xdr:nvSpPr>
        <xdr:cNvPr id="19" name="Line 1037"/>
        <xdr:cNvSpPr>
          <a:spLocks/>
        </xdr:cNvSpPr>
      </xdr:nvSpPr>
      <xdr:spPr>
        <a:xfrm flipH="1">
          <a:off x="4895850" y="26098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15</xdr:row>
      <xdr:rowOff>28575</xdr:rowOff>
    </xdr:from>
    <xdr:to>
      <xdr:col>34</xdr:col>
      <xdr:colOff>95250</xdr:colOff>
      <xdr:row>18</xdr:row>
      <xdr:rowOff>171450</xdr:rowOff>
    </xdr:to>
    <xdr:sp>
      <xdr:nvSpPr>
        <xdr:cNvPr id="20" name="Line 1038"/>
        <xdr:cNvSpPr>
          <a:spLocks/>
        </xdr:cNvSpPr>
      </xdr:nvSpPr>
      <xdr:spPr>
        <a:xfrm>
          <a:off x="6896100" y="2609850"/>
          <a:ext cx="0" cy="657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21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22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9</xdr:row>
      <xdr:rowOff>161925</xdr:rowOff>
    </xdr:from>
    <xdr:to>
      <xdr:col>24</xdr:col>
      <xdr:colOff>85725</xdr:colOff>
      <xdr:row>9</xdr:row>
      <xdr:rowOff>161925</xdr:rowOff>
    </xdr:to>
    <xdr:sp>
      <xdr:nvSpPr>
        <xdr:cNvPr id="23" name="Line 1037"/>
        <xdr:cNvSpPr>
          <a:spLocks/>
        </xdr:cNvSpPr>
      </xdr:nvSpPr>
      <xdr:spPr>
        <a:xfrm>
          <a:off x="4371975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171450</xdr:colOff>
      <xdr:row>19</xdr:row>
      <xdr:rowOff>0</xdr:rowOff>
    </xdr:from>
    <xdr:to>
      <xdr:col>34</xdr:col>
      <xdr:colOff>104775</xdr:colOff>
      <xdr:row>19</xdr:row>
      <xdr:rowOff>0</xdr:rowOff>
    </xdr:to>
    <xdr:sp>
      <xdr:nvSpPr>
        <xdr:cNvPr id="24" name="Line 1037"/>
        <xdr:cNvSpPr>
          <a:spLocks/>
        </xdr:cNvSpPr>
      </xdr:nvSpPr>
      <xdr:spPr>
        <a:xfrm>
          <a:off x="5972175" y="3267075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0</xdr:rowOff>
    </xdr:from>
    <xdr:to>
      <xdr:col>8</xdr:col>
      <xdr:colOff>190500</xdr:colOff>
      <xdr:row>19</xdr:row>
      <xdr:rowOff>0</xdr:rowOff>
    </xdr:to>
    <xdr:sp>
      <xdr:nvSpPr>
        <xdr:cNvPr id="25" name="Line 1037"/>
        <xdr:cNvSpPr>
          <a:spLocks/>
        </xdr:cNvSpPr>
      </xdr:nvSpPr>
      <xdr:spPr>
        <a:xfrm>
          <a:off x="857250" y="3267075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161925</xdr:rowOff>
    </xdr:from>
    <xdr:to>
      <xdr:col>4</xdr:col>
      <xdr:colOff>95250</xdr:colOff>
      <xdr:row>9</xdr:row>
      <xdr:rowOff>161925</xdr:rowOff>
    </xdr:to>
    <xdr:sp>
      <xdr:nvSpPr>
        <xdr:cNvPr id="26" name="Line 1037"/>
        <xdr:cNvSpPr>
          <a:spLocks/>
        </xdr:cNvSpPr>
      </xdr:nvSpPr>
      <xdr:spPr>
        <a:xfrm>
          <a:off x="381000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10</xdr:row>
      <xdr:rowOff>0</xdr:rowOff>
    </xdr:from>
    <xdr:to>
      <xdr:col>16</xdr:col>
      <xdr:colOff>190500</xdr:colOff>
      <xdr:row>10</xdr:row>
      <xdr:rowOff>0</xdr:rowOff>
    </xdr:to>
    <xdr:sp>
      <xdr:nvSpPr>
        <xdr:cNvPr id="27" name="Line 1037"/>
        <xdr:cNvSpPr>
          <a:spLocks/>
        </xdr:cNvSpPr>
      </xdr:nvSpPr>
      <xdr:spPr>
        <a:xfrm>
          <a:off x="287655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9</xdr:row>
      <xdr:rowOff>161925</xdr:rowOff>
    </xdr:from>
    <xdr:to>
      <xdr:col>34</xdr:col>
      <xdr:colOff>95250</xdr:colOff>
      <xdr:row>9</xdr:row>
      <xdr:rowOff>161925</xdr:rowOff>
    </xdr:to>
    <xdr:sp>
      <xdr:nvSpPr>
        <xdr:cNvPr id="28" name="Line 1037"/>
        <xdr:cNvSpPr>
          <a:spLocks/>
        </xdr:cNvSpPr>
      </xdr:nvSpPr>
      <xdr:spPr>
        <a:xfrm>
          <a:off x="6381750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0</xdr:rowOff>
    </xdr:from>
    <xdr:to>
      <xdr:col>9</xdr:col>
      <xdr:colOff>66675</xdr:colOff>
      <xdr:row>5</xdr:row>
      <xdr:rowOff>0</xdr:rowOff>
    </xdr:to>
    <xdr:sp>
      <xdr:nvSpPr>
        <xdr:cNvPr id="29" name="Line 1037"/>
        <xdr:cNvSpPr>
          <a:spLocks/>
        </xdr:cNvSpPr>
      </xdr:nvSpPr>
      <xdr:spPr>
        <a:xfrm>
          <a:off x="866775" y="857250"/>
          <a:ext cx="10001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5</xdr:row>
      <xdr:rowOff>0</xdr:rowOff>
    </xdr:from>
    <xdr:to>
      <xdr:col>29</xdr:col>
      <xdr:colOff>47625</xdr:colOff>
      <xdr:row>5</xdr:row>
      <xdr:rowOff>0</xdr:rowOff>
    </xdr:to>
    <xdr:sp>
      <xdr:nvSpPr>
        <xdr:cNvPr id="30" name="Line 1037"/>
        <xdr:cNvSpPr>
          <a:spLocks/>
        </xdr:cNvSpPr>
      </xdr:nvSpPr>
      <xdr:spPr>
        <a:xfrm>
          <a:off x="4876800" y="857250"/>
          <a:ext cx="9715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</xdr:row>
      <xdr:rowOff>0</xdr:rowOff>
    </xdr:from>
    <xdr:to>
      <xdr:col>19</xdr:col>
      <xdr:colOff>104775</xdr:colOff>
      <xdr:row>2</xdr:row>
      <xdr:rowOff>0</xdr:rowOff>
    </xdr:to>
    <xdr:sp>
      <xdr:nvSpPr>
        <xdr:cNvPr id="31" name="Line 1037"/>
        <xdr:cNvSpPr>
          <a:spLocks/>
        </xdr:cNvSpPr>
      </xdr:nvSpPr>
      <xdr:spPr>
        <a:xfrm>
          <a:off x="1885950" y="342900"/>
          <a:ext cx="20193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13</xdr:row>
      <xdr:rowOff>9525</xdr:rowOff>
    </xdr:from>
    <xdr:to>
      <xdr:col>35</xdr:col>
      <xdr:colOff>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0" y="2266950"/>
          <a:ext cx="2905125" cy="1533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8</xdr:row>
      <xdr:rowOff>9525</xdr:rowOff>
    </xdr:to>
    <xdr:sp>
      <xdr:nvSpPr>
        <xdr:cNvPr id="1" name="Line 12"/>
        <xdr:cNvSpPr>
          <a:spLocks/>
        </xdr:cNvSpPr>
      </xdr:nvSpPr>
      <xdr:spPr>
        <a:xfrm flipH="1" flipV="1">
          <a:off x="0" y="838200"/>
          <a:ext cx="1200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15</xdr:col>
      <xdr:colOff>323850</xdr:colOff>
      <xdr:row>23</xdr:row>
      <xdr:rowOff>9525</xdr:rowOff>
    </xdr:to>
    <xdr:sp>
      <xdr:nvSpPr>
        <xdr:cNvPr id="2" name="Line 13"/>
        <xdr:cNvSpPr>
          <a:spLocks/>
        </xdr:cNvSpPr>
      </xdr:nvSpPr>
      <xdr:spPr>
        <a:xfrm>
          <a:off x="1190625" y="1352550"/>
          <a:ext cx="499110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9525</xdr:colOff>
      <xdr:row>10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3430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7</xdr:row>
      <xdr:rowOff>171450</xdr:rowOff>
    </xdr:from>
    <xdr:to>
      <xdr:col>16</xdr:col>
      <xdr:colOff>19050</xdr:colOff>
      <xdr:row>16</xdr:row>
      <xdr:rowOff>161925</xdr:rowOff>
    </xdr:to>
    <xdr:sp>
      <xdr:nvSpPr>
        <xdr:cNvPr id="4" name="Line 12"/>
        <xdr:cNvSpPr>
          <a:spLocks/>
        </xdr:cNvSpPr>
      </xdr:nvSpPr>
      <xdr:spPr>
        <a:xfrm flipH="1" flipV="1">
          <a:off x="3190875" y="1343025"/>
          <a:ext cx="30194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1181100</xdr:colOff>
      <xdr:row>13</xdr:row>
      <xdr:rowOff>171450</xdr:rowOff>
    </xdr:from>
    <xdr:to>
      <xdr:col>10</xdr:col>
      <xdr:colOff>9525</xdr:colOff>
      <xdr:row>22</xdr:row>
      <xdr:rowOff>171450</xdr:rowOff>
    </xdr:to>
    <xdr:sp>
      <xdr:nvSpPr>
        <xdr:cNvPr id="5" name="Line 12"/>
        <xdr:cNvSpPr>
          <a:spLocks/>
        </xdr:cNvSpPr>
      </xdr:nvSpPr>
      <xdr:spPr>
        <a:xfrm flipH="1" flipV="1">
          <a:off x="1181100" y="2371725"/>
          <a:ext cx="30194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9525</xdr:rowOff>
    </xdr:from>
    <xdr:to>
      <xdr:col>6</xdr:col>
      <xdr:colOff>323850</xdr:colOff>
      <xdr:row>23</xdr:row>
      <xdr:rowOff>9525</xdr:rowOff>
    </xdr:to>
    <xdr:sp>
      <xdr:nvSpPr>
        <xdr:cNvPr id="6" name="Line 12"/>
        <xdr:cNvSpPr>
          <a:spLocks/>
        </xdr:cNvSpPr>
      </xdr:nvSpPr>
      <xdr:spPr>
        <a:xfrm flipH="1" flipV="1">
          <a:off x="1219200" y="2895600"/>
          <a:ext cx="19621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16</xdr:col>
      <xdr:colOff>0</xdr:colOff>
      <xdr:row>14</xdr:row>
      <xdr:rowOff>9525</xdr:rowOff>
    </xdr:to>
    <xdr:sp>
      <xdr:nvSpPr>
        <xdr:cNvPr id="7" name="Line 12"/>
        <xdr:cNvSpPr>
          <a:spLocks/>
        </xdr:cNvSpPr>
      </xdr:nvSpPr>
      <xdr:spPr>
        <a:xfrm flipH="1" flipV="1">
          <a:off x="4191000" y="1352550"/>
          <a:ext cx="2000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1</xdr:col>
      <xdr:colOff>9525</xdr:colOff>
      <xdr:row>40</xdr:row>
      <xdr:rowOff>171450</xdr:rowOff>
    </xdr:to>
    <xdr:sp>
      <xdr:nvSpPr>
        <xdr:cNvPr id="8" name="Line 12"/>
        <xdr:cNvSpPr>
          <a:spLocks/>
        </xdr:cNvSpPr>
      </xdr:nvSpPr>
      <xdr:spPr>
        <a:xfrm flipH="1" flipV="1">
          <a:off x="0" y="7038975"/>
          <a:ext cx="1200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16</xdr:col>
      <xdr:colOff>9525</xdr:colOff>
      <xdr:row>49</xdr:row>
      <xdr:rowOff>161925</xdr:rowOff>
    </xdr:to>
    <xdr:sp>
      <xdr:nvSpPr>
        <xdr:cNvPr id="9" name="Line 13"/>
        <xdr:cNvSpPr>
          <a:spLocks/>
        </xdr:cNvSpPr>
      </xdr:nvSpPr>
      <xdr:spPr>
        <a:xfrm>
          <a:off x="1209675" y="7553325"/>
          <a:ext cx="49911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9525</xdr:colOff>
      <xdr:row>43</xdr:row>
      <xdr:rowOff>171450</xdr:rowOff>
    </xdr:to>
    <xdr:sp>
      <xdr:nvSpPr>
        <xdr:cNvPr id="10" name="Line 12"/>
        <xdr:cNvSpPr>
          <a:spLocks/>
        </xdr:cNvSpPr>
      </xdr:nvSpPr>
      <xdr:spPr>
        <a:xfrm flipH="1" flipV="1">
          <a:off x="0" y="75533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047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1038225</xdr:colOff>
      <xdr:row>21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057275" y="1266825"/>
          <a:ext cx="5172075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1038225</xdr:colOff>
      <xdr:row>7</xdr:row>
      <xdr:rowOff>9525</xdr:rowOff>
    </xdr:from>
    <xdr:to>
      <xdr:col>5</xdr:col>
      <xdr:colOff>1038225</xdr:colOff>
      <xdr:row>12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4152900" y="1276350"/>
          <a:ext cx="2076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171450</xdr:rowOff>
    </xdr:from>
    <xdr:to>
      <xdr:col>6</xdr:col>
      <xdr:colOff>9525</xdr:colOff>
      <xdr:row>15</xdr:row>
      <xdr:rowOff>161925</xdr:rowOff>
    </xdr:to>
    <xdr:sp>
      <xdr:nvSpPr>
        <xdr:cNvPr id="5" name="Line 12"/>
        <xdr:cNvSpPr>
          <a:spLocks/>
        </xdr:cNvSpPr>
      </xdr:nvSpPr>
      <xdr:spPr>
        <a:xfrm flipH="1" flipV="1">
          <a:off x="3133725" y="1266825"/>
          <a:ext cx="31051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1038225</xdr:colOff>
      <xdr:row>21</xdr:row>
      <xdr:rowOff>161925</xdr:rowOff>
    </xdr:to>
    <xdr:sp>
      <xdr:nvSpPr>
        <xdr:cNvPr id="6" name="Line 12"/>
        <xdr:cNvSpPr>
          <a:spLocks/>
        </xdr:cNvSpPr>
      </xdr:nvSpPr>
      <xdr:spPr>
        <a:xfrm flipH="1" flipV="1">
          <a:off x="1038225" y="2295525"/>
          <a:ext cx="31146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9525</xdr:colOff>
      <xdr:row>21</xdr:row>
      <xdr:rowOff>161925</xdr:rowOff>
    </xdr:to>
    <xdr:sp>
      <xdr:nvSpPr>
        <xdr:cNvPr id="7" name="Line 12"/>
        <xdr:cNvSpPr>
          <a:spLocks/>
        </xdr:cNvSpPr>
      </xdr:nvSpPr>
      <xdr:spPr>
        <a:xfrm flipH="1" flipV="1">
          <a:off x="1038225" y="2809875"/>
          <a:ext cx="20859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H5" sqref="H5"/>
    </sheetView>
  </sheetViews>
  <sheetFormatPr defaultColWidth="9.00390625" defaultRowHeight="13.5"/>
  <cols>
    <col min="1" max="1" width="2.875" style="1" customWidth="1"/>
    <col min="2" max="2" width="15.625" style="1" customWidth="1"/>
    <col min="3" max="3" width="2.875" style="1" customWidth="1"/>
    <col min="4" max="4" width="15.625" style="1" customWidth="1"/>
    <col min="5" max="5" width="2.875" style="1" customWidth="1"/>
    <col min="6" max="6" width="15.625" style="1" customWidth="1"/>
    <col min="7" max="7" width="2.875" style="1" customWidth="1"/>
    <col min="8" max="8" width="15.625" style="1" customWidth="1"/>
    <col min="9" max="9" width="2.875" style="1" customWidth="1"/>
    <col min="10" max="10" width="15.625" style="1" customWidth="1"/>
    <col min="12" max="15" width="15.625" style="0" customWidth="1"/>
  </cols>
  <sheetData>
    <row r="1" spans="1:15" s="2" customFormat="1" ht="30" customHeight="1" thickBot="1">
      <c r="A1" s="181" t="s">
        <v>148</v>
      </c>
      <c r="B1" s="182"/>
      <c r="C1" s="183" t="s">
        <v>149</v>
      </c>
      <c r="D1" s="182"/>
      <c r="E1" s="179" t="s">
        <v>99</v>
      </c>
      <c r="F1" s="179"/>
      <c r="G1" s="179" t="s">
        <v>19</v>
      </c>
      <c r="H1" s="179"/>
      <c r="I1" s="179" t="s">
        <v>20</v>
      </c>
      <c r="J1" s="180"/>
      <c r="L1" s="16" t="s">
        <v>18</v>
      </c>
      <c r="M1" s="16" t="s">
        <v>37</v>
      </c>
      <c r="N1" s="16" t="s">
        <v>38</v>
      </c>
      <c r="O1" s="16" t="s">
        <v>20</v>
      </c>
    </row>
    <row r="2" spans="1:15" s="3" customFormat="1" ht="30" customHeight="1" thickTop="1">
      <c r="A2" s="49">
        <v>1</v>
      </c>
      <c r="B2" s="47" t="s">
        <v>52</v>
      </c>
      <c r="C2" s="46">
        <v>1</v>
      </c>
      <c r="D2" s="47" t="s">
        <v>118</v>
      </c>
      <c r="E2" s="46">
        <v>1</v>
      </c>
      <c r="F2" s="51" t="s">
        <v>29</v>
      </c>
      <c r="G2" s="48">
        <v>1</v>
      </c>
      <c r="H2" s="47" t="s">
        <v>83</v>
      </c>
      <c r="I2" s="48">
        <v>1</v>
      </c>
      <c r="J2" s="52" t="s">
        <v>158</v>
      </c>
      <c r="L2" s="14" t="s">
        <v>5</v>
      </c>
      <c r="M2" s="14" t="s">
        <v>0</v>
      </c>
      <c r="N2" s="15" t="s">
        <v>66</v>
      </c>
      <c r="O2" s="15" t="s">
        <v>66</v>
      </c>
    </row>
    <row r="3" spans="1:15" s="3" customFormat="1" ht="30" customHeight="1">
      <c r="A3" s="6">
        <v>2</v>
      </c>
      <c r="B3" s="7" t="s">
        <v>27</v>
      </c>
      <c r="C3" s="8">
        <v>2</v>
      </c>
      <c r="D3" s="7" t="s">
        <v>151</v>
      </c>
      <c r="E3" s="8">
        <v>2</v>
      </c>
      <c r="F3" s="7" t="s">
        <v>155</v>
      </c>
      <c r="G3" s="34">
        <v>2</v>
      </c>
      <c r="H3" s="35" t="s">
        <v>44</v>
      </c>
      <c r="I3" s="34">
        <v>2</v>
      </c>
      <c r="J3" s="18" t="s">
        <v>82</v>
      </c>
      <c r="L3" s="14" t="s">
        <v>0</v>
      </c>
      <c r="M3" s="14" t="s">
        <v>67</v>
      </c>
      <c r="N3" s="14" t="s">
        <v>22</v>
      </c>
      <c r="O3" s="14" t="s">
        <v>68</v>
      </c>
    </row>
    <row r="4" spans="1:15" s="3" customFormat="1" ht="30" customHeight="1">
      <c r="A4" s="6">
        <v>3</v>
      </c>
      <c r="B4" s="7" t="s">
        <v>21</v>
      </c>
      <c r="C4" s="8">
        <v>3</v>
      </c>
      <c r="D4" s="32" t="s">
        <v>57</v>
      </c>
      <c r="E4" s="8">
        <v>3</v>
      </c>
      <c r="F4" s="7" t="s">
        <v>156</v>
      </c>
      <c r="G4" s="34">
        <v>3</v>
      </c>
      <c r="H4" s="35" t="s">
        <v>187</v>
      </c>
      <c r="I4" s="34">
        <v>3</v>
      </c>
      <c r="J4" s="18" t="s">
        <v>117</v>
      </c>
      <c r="L4" s="14" t="s">
        <v>15</v>
      </c>
      <c r="M4" s="14" t="s">
        <v>69</v>
      </c>
      <c r="N4" s="3" t="s">
        <v>70</v>
      </c>
      <c r="O4" s="3" t="s">
        <v>71</v>
      </c>
    </row>
    <row r="5" spans="1:15" s="3" customFormat="1" ht="30" customHeight="1">
      <c r="A5" s="6">
        <v>4</v>
      </c>
      <c r="B5" s="7" t="s">
        <v>16</v>
      </c>
      <c r="C5" s="8">
        <v>4</v>
      </c>
      <c r="D5" s="7" t="s">
        <v>152</v>
      </c>
      <c r="E5" s="8">
        <v>4</v>
      </c>
      <c r="F5" s="7" t="s">
        <v>30</v>
      </c>
      <c r="G5" s="34">
        <v>4</v>
      </c>
      <c r="H5" s="7" t="s">
        <v>22</v>
      </c>
      <c r="I5" s="34">
        <v>4</v>
      </c>
      <c r="J5" s="18" t="s">
        <v>30</v>
      </c>
      <c r="L5" s="14" t="s">
        <v>14</v>
      </c>
      <c r="M5" s="14" t="s">
        <v>90</v>
      </c>
      <c r="N5" s="3" t="s">
        <v>44</v>
      </c>
      <c r="O5" s="3" t="s">
        <v>76</v>
      </c>
    </row>
    <row r="6" spans="1:15" s="3" customFormat="1" ht="30" customHeight="1">
      <c r="A6" s="6">
        <v>5</v>
      </c>
      <c r="B6" s="7" t="s">
        <v>63</v>
      </c>
      <c r="C6" s="8">
        <v>5</v>
      </c>
      <c r="D6" s="7" t="s">
        <v>153</v>
      </c>
      <c r="E6" s="8">
        <v>5</v>
      </c>
      <c r="F6" s="7" t="s">
        <v>157</v>
      </c>
      <c r="G6" s="34">
        <v>5</v>
      </c>
      <c r="H6" s="7" t="s">
        <v>34</v>
      </c>
      <c r="I6" s="34">
        <v>5</v>
      </c>
      <c r="J6" s="53" t="s">
        <v>175</v>
      </c>
      <c r="L6" s="14" t="s">
        <v>8</v>
      </c>
      <c r="M6" s="14" t="s">
        <v>80</v>
      </c>
      <c r="N6" s="14" t="s">
        <v>81</v>
      </c>
      <c r="O6" s="3" t="s">
        <v>82</v>
      </c>
    </row>
    <row r="7" spans="1:15" s="3" customFormat="1" ht="30" customHeight="1">
      <c r="A7" s="6">
        <v>6</v>
      </c>
      <c r="B7" s="7" t="s">
        <v>90</v>
      </c>
      <c r="C7" s="8">
        <v>6</v>
      </c>
      <c r="D7" s="32" t="s">
        <v>150</v>
      </c>
      <c r="E7" s="8"/>
      <c r="F7" s="7"/>
      <c r="G7" s="34">
        <v>6</v>
      </c>
      <c r="H7" s="7" t="s">
        <v>116</v>
      </c>
      <c r="I7" s="34"/>
      <c r="J7" s="18"/>
      <c r="L7" s="15" t="s">
        <v>9</v>
      </c>
      <c r="M7" s="15" t="s">
        <v>29</v>
      </c>
      <c r="N7" s="3" t="s">
        <v>83</v>
      </c>
      <c r="O7" s="3" t="s">
        <v>117</v>
      </c>
    </row>
    <row r="8" spans="1:14" s="3" customFormat="1" ht="30" customHeight="1">
      <c r="A8" s="6">
        <v>7</v>
      </c>
      <c r="B8" s="7" t="s">
        <v>154</v>
      </c>
      <c r="C8" s="8">
        <v>7</v>
      </c>
      <c r="D8" s="7" t="s">
        <v>33</v>
      </c>
      <c r="E8" s="8"/>
      <c r="F8" s="7"/>
      <c r="G8" s="34">
        <v>7</v>
      </c>
      <c r="H8" s="7" t="s">
        <v>186</v>
      </c>
      <c r="I8" s="8"/>
      <c r="J8" s="5"/>
      <c r="L8" s="14" t="s">
        <v>17</v>
      </c>
      <c r="M8" s="14" t="s">
        <v>84</v>
      </c>
      <c r="N8" s="3" t="s">
        <v>85</v>
      </c>
    </row>
    <row r="9" spans="1:14" s="3" customFormat="1" ht="30" customHeight="1">
      <c r="A9" s="6">
        <v>8</v>
      </c>
      <c r="B9" s="7" t="s">
        <v>159</v>
      </c>
      <c r="C9" s="8"/>
      <c r="D9" s="32"/>
      <c r="E9" s="8"/>
      <c r="F9" s="7"/>
      <c r="G9" s="34">
        <v>8</v>
      </c>
      <c r="H9" s="7" t="s">
        <v>81</v>
      </c>
      <c r="I9" s="8"/>
      <c r="J9" s="18"/>
      <c r="L9" s="14" t="s">
        <v>11</v>
      </c>
      <c r="M9" s="15" t="s">
        <v>86</v>
      </c>
      <c r="N9" s="3" t="s">
        <v>116</v>
      </c>
    </row>
    <row r="10" spans="1:14" s="3" customFormat="1" ht="30" customHeight="1">
      <c r="A10" s="6"/>
      <c r="B10" s="7"/>
      <c r="C10" s="8"/>
      <c r="D10" s="7"/>
      <c r="E10" s="34"/>
      <c r="F10" s="32"/>
      <c r="G10" s="8"/>
      <c r="H10" s="35"/>
      <c r="I10" s="8"/>
      <c r="J10" s="18"/>
      <c r="L10" s="14" t="s">
        <v>90</v>
      </c>
      <c r="M10" s="14" t="s">
        <v>94</v>
      </c>
      <c r="N10" s="14" t="s">
        <v>30</v>
      </c>
    </row>
    <row r="11" spans="1:14" s="3" customFormat="1" ht="30" customHeight="1" thickBot="1">
      <c r="A11" s="50"/>
      <c r="B11" s="9"/>
      <c r="C11" s="10"/>
      <c r="D11" s="9"/>
      <c r="E11" s="10"/>
      <c r="F11" s="9"/>
      <c r="G11" s="10"/>
      <c r="H11" s="9"/>
      <c r="I11" s="10"/>
      <c r="J11" s="33"/>
      <c r="L11" s="14" t="s">
        <v>10</v>
      </c>
      <c r="M11" s="3" t="s">
        <v>87</v>
      </c>
      <c r="N11" s="14" t="s">
        <v>14</v>
      </c>
    </row>
    <row r="12" spans="1:14" s="3" customFormat="1" ht="30" customHeight="1">
      <c r="A12" s="26"/>
      <c r="B12" s="14"/>
      <c r="C12" s="26"/>
      <c r="D12" s="14"/>
      <c r="E12" s="26"/>
      <c r="F12" s="14"/>
      <c r="G12" s="26"/>
      <c r="H12" s="14"/>
      <c r="I12" s="26"/>
      <c r="J12" s="14"/>
      <c r="L12" s="14" t="s">
        <v>54</v>
      </c>
      <c r="M12" s="3" t="s">
        <v>88</v>
      </c>
      <c r="N12" s="3" t="s">
        <v>34</v>
      </c>
    </row>
    <row r="13" spans="12:13" ht="30" customHeight="1">
      <c r="L13" s="14" t="s">
        <v>1</v>
      </c>
      <c r="M13" s="14" t="s">
        <v>89</v>
      </c>
    </row>
    <row r="14" spans="12:13" ht="30" customHeight="1">
      <c r="L14" s="14" t="s">
        <v>16</v>
      </c>
      <c r="M14" s="14" t="s">
        <v>155</v>
      </c>
    </row>
    <row r="15" ht="30" customHeight="1">
      <c r="L15" s="14" t="s">
        <v>4</v>
      </c>
    </row>
    <row r="16" ht="30" customHeight="1">
      <c r="L16" s="14" t="s">
        <v>21</v>
      </c>
    </row>
    <row r="17" ht="30" customHeight="1">
      <c r="L17" s="14" t="s">
        <v>6</v>
      </c>
    </row>
    <row r="18" ht="30" customHeight="1">
      <c r="L18" s="15" t="s">
        <v>23</v>
      </c>
    </row>
    <row r="19" ht="30" customHeight="1">
      <c r="L19" s="14" t="s">
        <v>24</v>
      </c>
    </row>
    <row r="20" ht="30" customHeight="1">
      <c r="L20" s="14" t="s">
        <v>2</v>
      </c>
    </row>
    <row r="21" ht="30" customHeight="1">
      <c r="L21" s="14" t="s">
        <v>25</v>
      </c>
    </row>
    <row r="22" ht="30" customHeight="1">
      <c r="L22" s="14" t="s">
        <v>26</v>
      </c>
    </row>
    <row r="23" ht="30" customHeight="1">
      <c r="L23" s="14" t="s">
        <v>93</v>
      </c>
    </row>
    <row r="24" ht="30" customHeight="1">
      <c r="L24" s="14" t="s">
        <v>95</v>
      </c>
    </row>
    <row r="25" ht="30" customHeight="1">
      <c r="L25" s="15" t="s">
        <v>7</v>
      </c>
    </row>
    <row r="26" ht="30" customHeight="1">
      <c r="L26" s="15" t="s">
        <v>28</v>
      </c>
    </row>
    <row r="27" ht="30" customHeight="1">
      <c r="L27" s="14" t="s">
        <v>31</v>
      </c>
    </row>
    <row r="28" ht="30" customHeight="1">
      <c r="L28" s="14" t="s">
        <v>32</v>
      </c>
    </row>
    <row r="29" ht="30" customHeight="1">
      <c r="L29" s="14" t="s">
        <v>27</v>
      </c>
    </row>
    <row r="30" ht="30" customHeight="1">
      <c r="L30" s="14" t="s">
        <v>33</v>
      </c>
    </row>
    <row r="31" ht="30" customHeight="1">
      <c r="L31" s="14" t="s">
        <v>30</v>
      </c>
    </row>
    <row r="32" ht="30" customHeight="1">
      <c r="L32" s="14" t="s">
        <v>34</v>
      </c>
    </row>
    <row r="33" ht="30" customHeight="1">
      <c r="L33" s="14" t="s">
        <v>35</v>
      </c>
    </row>
    <row r="34" ht="30" customHeight="1">
      <c r="L34" s="14" t="s">
        <v>36</v>
      </c>
    </row>
    <row r="35" ht="30" customHeight="1">
      <c r="L35" s="14" t="s">
        <v>47</v>
      </c>
    </row>
    <row r="36" ht="30" customHeight="1">
      <c r="L36" s="14" t="s">
        <v>45</v>
      </c>
    </row>
    <row r="37" ht="30" customHeight="1">
      <c r="L37" s="14" t="s">
        <v>46</v>
      </c>
    </row>
    <row r="38" ht="30" customHeight="1">
      <c r="L38" s="14" t="s">
        <v>48</v>
      </c>
    </row>
    <row r="39" ht="30" customHeight="1">
      <c r="L39" s="14" t="s">
        <v>50</v>
      </c>
    </row>
    <row r="40" ht="30" customHeight="1">
      <c r="L40" s="14" t="s">
        <v>51</v>
      </c>
    </row>
    <row r="41" ht="30" customHeight="1">
      <c r="L41" s="14" t="s">
        <v>49</v>
      </c>
    </row>
    <row r="42" ht="30" customHeight="1">
      <c r="L42" s="14" t="s">
        <v>52</v>
      </c>
    </row>
    <row r="43" ht="30" customHeight="1">
      <c r="L43" s="14" t="s">
        <v>53</v>
      </c>
    </row>
    <row r="44" ht="30" customHeight="1">
      <c r="L44" s="14" t="s">
        <v>57</v>
      </c>
    </row>
    <row r="45" ht="30" customHeight="1">
      <c r="L45" s="3" t="s">
        <v>55</v>
      </c>
    </row>
    <row r="46" ht="30" customHeight="1">
      <c r="L46" s="3" t="s">
        <v>56</v>
      </c>
    </row>
    <row r="47" ht="30" customHeight="1">
      <c r="L47" s="14" t="s">
        <v>58</v>
      </c>
    </row>
    <row r="48" spans="7:12" ht="30" customHeight="1">
      <c r="G48"/>
      <c r="H48" s="14"/>
      <c r="I48"/>
      <c r="J48"/>
      <c r="L48" s="14" t="s">
        <v>59</v>
      </c>
    </row>
    <row r="49" spans="7:12" ht="30" customHeight="1">
      <c r="G49"/>
      <c r="H49" s="14"/>
      <c r="I49"/>
      <c r="J49"/>
      <c r="L49" s="14" t="s">
        <v>60</v>
      </c>
    </row>
    <row r="50" spans="7:12" ht="30" customHeight="1">
      <c r="G50"/>
      <c r="H50" s="14"/>
      <c r="I50"/>
      <c r="J50"/>
      <c r="L50" s="14" t="s">
        <v>61</v>
      </c>
    </row>
    <row r="51" spans="7:12" ht="30" customHeight="1">
      <c r="G51"/>
      <c r="H51" s="14"/>
      <c r="I51"/>
      <c r="J51"/>
      <c r="L51" s="14" t="s">
        <v>62</v>
      </c>
    </row>
    <row r="52" spans="7:12" ht="30" customHeight="1">
      <c r="G52"/>
      <c r="H52" s="14"/>
      <c r="I52"/>
      <c r="J52"/>
      <c r="L52" s="14" t="s">
        <v>63</v>
      </c>
    </row>
    <row r="53" spans="7:12" ht="30" customHeight="1">
      <c r="G53"/>
      <c r="H53" s="14"/>
      <c r="I53"/>
      <c r="J53"/>
      <c r="L53" s="14" t="s">
        <v>65</v>
      </c>
    </row>
    <row r="54" spans="7:12" ht="30" customHeight="1">
      <c r="G54"/>
      <c r="H54" s="14"/>
      <c r="I54"/>
      <c r="J54"/>
      <c r="L54" s="14" t="s">
        <v>72</v>
      </c>
    </row>
    <row r="55" spans="7:12" ht="30" customHeight="1">
      <c r="G55"/>
      <c r="H55" s="14"/>
      <c r="I55"/>
      <c r="J55"/>
      <c r="L55" s="14" t="s">
        <v>73</v>
      </c>
    </row>
    <row r="56" spans="7:12" ht="30" customHeight="1">
      <c r="G56"/>
      <c r="H56" s="14"/>
      <c r="I56"/>
      <c r="J56"/>
      <c r="L56" s="14" t="s">
        <v>74</v>
      </c>
    </row>
    <row r="57" spans="7:12" ht="30" customHeight="1">
      <c r="G57"/>
      <c r="H57" s="14"/>
      <c r="I57"/>
      <c r="J57"/>
      <c r="L57" s="14" t="s">
        <v>75</v>
      </c>
    </row>
    <row r="58" spans="7:12" ht="30" customHeight="1">
      <c r="G58"/>
      <c r="H58" s="14"/>
      <c r="I58"/>
      <c r="J58"/>
      <c r="L58" s="14" t="s">
        <v>77</v>
      </c>
    </row>
    <row r="59" spans="7:12" ht="30" customHeight="1">
      <c r="G59"/>
      <c r="H59" s="14"/>
      <c r="I59"/>
      <c r="J59"/>
      <c r="L59" s="14" t="s">
        <v>78</v>
      </c>
    </row>
    <row r="60" spans="7:12" ht="30" customHeight="1">
      <c r="G60"/>
      <c r="H60" s="14"/>
      <c r="I60"/>
      <c r="J60"/>
      <c r="L60" s="14" t="s">
        <v>96</v>
      </c>
    </row>
    <row r="61" spans="7:12" ht="30" customHeight="1">
      <c r="G61"/>
      <c r="H61" s="14"/>
      <c r="I61"/>
      <c r="J61"/>
      <c r="L61" s="14" t="s">
        <v>79</v>
      </c>
    </row>
    <row r="62" spans="7:12" ht="30" customHeight="1">
      <c r="G62"/>
      <c r="H62" s="14"/>
      <c r="I62"/>
      <c r="J62"/>
      <c r="L62" s="14" t="s">
        <v>91</v>
      </c>
    </row>
    <row r="63" spans="7:12" ht="30" customHeight="1">
      <c r="G63"/>
      <c r="H63" s="14"/>
      <c r="I63"/>
      <c r="J63"/>
      <c r="L63" s="14" t="s">
        <v>92</v>
      </c>
    </row>
    <row r="64" spans="7:12" ht="30" customHeight="1">
      <c r="G64"/>
      <c r="H64" s="14"/>
      <c r="I64"/>
      <c r="J64"/>
      <c r="L64" s="14" t="s">
        <v>98</v>
      </c>
    </row>
    <row r="65" spans="7:12" ht="30" customHeight="1">
      <c r="G65"/>
      <c r="H65" s="14"/>
      <c r="I65"/>
      <c r="J65"/>
      <c r="L65" s="14" t="s">
        <v>97</v>
      </c>
    </row>
    <row r="66" spans="7:12" ht="30" customHeight="1">
      <c r="G66"/>
      <c r="H66" s="14"/>
      <c r="I66"/>
      <c r="J66"/>
      <c r="L66" s="14" t="s">
        <v>100</v>
      </c>
    </row>
    <row r="67" spans="7:12" ht="30" customHeight="1">
      <c r="G67"/>
      <c r="H67" s="14"/>
      <c r="I67"/>
      <c r="J67"/>
      <c r="L67" s="14" t="s">
        <v>119</v>
      </c>
    </row>
    <row r="68" spans="7:12" ht="30" customHeight="1">
      <c r="G68"/>
      <c r="H68" s="14"/>
      <c r="I68"/>
      <c r="J68"/>
      <c r="L68" s="14" t="s">
        <v>118</v>
      </c>
    </row>
    <row r="69" spans="7:12" ht="30" customHeight="1">
      <c r="G69"/>
      <c r="H69" s="14"/>
      <c r="I69"/>
      <c r="J69"/>
      <c r="L69" s="14" t="s">
        <v>150</v>
      </c>
    </row>
    <row r="70" spans="7:12" ht="30" customHeight="1">
      <c r="G70"/>
      <c r="H70" s="14"/>
      <c r="I70"/>
      <c r="J70"/>
      <c r="L70" s="14" t="s">
        <v>151</v>
      </c>
    </row>
    <row r="71" spans="7:12" ht="30" customHeight="1">
      <c r="G71"/>
      <c r="H71" s="14"/>
      <c r="I71"/>
      <c r="J71"/>
      <c r="L71" s="14" t="s">
        <v>152</v>
      </c>
    </row>
    <row r="72" spans="7:12" ht="30" customHeight="1">
      <c r="G72"/>
      <c r="H72" s="14"/>
      <c r="I72"/>
      <c r="J72"/>
      <c r="L72" s="14" t="s">
        <v>153</v>
      </c>
    </row>
    <row r="73" spans="7:12" ht="30" customHeight="1">
      <c r="G73"/>
      <c r="H73" s="14"/>
      <c r="I73"/>
      <c r="J73"/>
      <c r="L73" s="14"/>
    </row>
    <row r="74" spans="7:12" ht="30" customHeight="1">
      <c r="G74"/>
      <c r="H74" s="14"/>
      <c r="I74"/>
      <c r="J74"/>
      <c r="L74" s="14"/>
    </row>
    <row r="75" spans="7:12" ht="30" customHeight="1">
      <c r="G75"/>
      <c r="H75" s="14"/>
      <c r="I75"/>
      <c r="J75"/>
      <c r="L75" s="14"/>
    </row>
    <row r="76" spans="7:12" ht="30" customHeight="1">
      <c r="G76"/>
      <c r="H76" s="14"/>
      <c r="I76"/>
      <c r="J76"/>
      <c r="L76" s="14"/>
    </row>
  </sheetData>
  <sheetProtection/>
  <mergeCells count="5">
    <mergeCell ref="I1:J1"/>
    <mergeCell ref="E1:F1"/>
    <mergeCell ref="G1:H1"/>
    <mergeCell ref="A1:B1"/>
    <mergeCell ref="C1:D1"/>
  </mergeCells>
  <dataValidations count="1">
    <dataValidation allowBlank="1" showInputMessage="1" showErrorMessage="1" imeMode="on" sqref="A1:A76 B2:D76 C1 E1:IV76"/>
  </dataValidations>
  <printOptions horizontalCentered="1" verticalCentered="1"/>
  <pageMargins left="0.6299212598425197" right="0.6299212598425197" top="0.7480314960629921" bottom="0.5511811023622047" header="0.31496062992125984" footer="0.31496062992125984"/>
  <pageSetup horizontalDpi="360" verticalDpi="360" orientation="landscape" paperSize="9" scale="135" r:id="rId1"/>
  <headerFooter alignWithMargins="0">
    <oddHeader>&amp;C&amp;12令和４年度　一宮市春季市民バスケットボール大会　参加チーム&amp;KFF0000（抽選順）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44" width="2.625" style="0" customWidth="1"/>
  </cols>
  <sheetData>
    <row r="1" spans="7:44" s="3" customFormat="1" ht="13.5"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96" t="s">
        <v>160</v>
      </c>
      <c r="T1" s="196"/>
      <c r="U1" s="196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N1" s="85"/>
      <c r="AO1" s="85"/>
      <c r="AP1" s="85"/>
      <c r="AQ1" s="85"/>
      <c r="AR1" s="85"/>
    </row>
    <row r="2" spans="7:44" s="3" customFormat="1" ht="13.5">
      <c r="G2" s="11"/>
      <c r="H2" s="11"/>
      <c r="I2" s="192" t="s">
        <v>248</v>
      </c>
      <c r="J2" s="19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94" t="s">
        <v>218</v>
      </c>
      <c r="AE2" s="195"/>
      <c r="AF2" s="11"/>
      <c r="AG2" s="11"/>
      <c r="AH2" s="11"/>
      <c r="AI2" s="11"/>
      <c r="AJ2" s="11"/>
      <c r="AK2" s="11"/>
      <c r="AL2" s="11"/>
      <c r="AM2" s="85"/>
      <c r="AN2" s="85"/>
      <c r="AO2" s="85"/>
      <c r="AP2" s="85"/>
      <c r="AQ2" s="85"/>
      <c r="AR2" s="85"/>
    </row>
    <row r="3" spans="1:44" s="3" customFormat="1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08" t="s">
        <v>135</v>
      </c>
      <c r="S3" s="208"/>
      <c r="T3" s="208"/>
      <c r="U3" s="208"/>
      <c r="V3" s="208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85" t="s">
        <v>182</v>
      </c>
      <c r="AN3" s="185"/>
      <c r="AO3" s="185"/>
      <c r="AP3" s="185"/>
      <c r="AQ3" s="185"/>
      <c r="AR3" s="85"/>
    </row>
    <row r="4" spans="1:44" s="3" customFormat="1" ht="13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98" t="s">
        <v>139</v>
      </c>
      <c r="S4" s="198"/>
      <c r="T4" s="198"/>
      <c r="U4" s="198"/>
      <c r="V4" s="198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49"/>
      <c r="AM4" s="149"/>
      <c r="AN4" s="149"/>
      <c r="AO4" s="149"/>
      <c r="AP4" s="149"/>
      <c r="AQ4" s="149"/>
      <c r="AR4" s="149"/>
    </row>
    <row r="5" spans="1:44" s="3" customFormat="1" ht="13.5">
      <c r="A5" s="11"/>
      <c r="B5" s="11"/>
      <c r="C5" s="11"/>
      <c r="D5" s="192" t="s">
        <v>249</v>
      </c>
      <c r="E5" s="192"/>
      <c r="F5" s="11"/>
      <c r="G5" s="11"/>
      <c r="H5" s="11"/>
      <c r="I5" s="11"/>
      <c r="J5" s="11"/>
      <c r="K5" s="11"/>
      <c r="L5" s="11"/>
      <c r="M5" s="11"/>
      <c r="N5" s="11"/>
      <c r="O5" s="194" t="s">
        <v>250</v>
      </c>
      <c r="P5" s="194"/>
      <c r="Q5" s="11"/>
      <c r="R5" s="11"/>
      <c r="S5" s="200" t="s">
        <v>13</v>
      </c>
      <c r="T5" s="200"/>
      <c r="U5" s="200"/>
      <c r="V5" s="90"/>
      <c r="W5" s="11"/>
      <c r="X5" s="192" t="s">
        <v>216</v>
      </c>
      <c r="Y5" s="192"/>
      <c r="Z5" s="11"/>
      <c r="AA5" s="11"/>
      <c r="AB5" s="11"/>
      <c r="AC5" s="11"/>
      <c r="AD5" s="11"/>
      <c r="AE5" s="11"/>
      <c r="AF5" s="11"/>
      <c r="AG5" s="11"/>
      <c r="AH5" s="11"/>
      <c r="AI5" s="194" t="s">
        <v>224</v>
      </c>
      <c r="AJ5" s="194"/>
      <c r="AK5" s="11"/>
      <c r="AL5" s="184" t="s">
        <v>134</v>
      </c>
      <c r="AM5" s="184"/>
      <c r="AN5" s="184"/>
      <c r="AO5" s="184"/>
      <c r="AP5" s="184"/>
      <c r="AQ5" s="184"/>
      <c r="AR5" s="184"/>
    </row>
    <row r="6" spans="3:44" s="3" customFormat="1" ht="13.5">
      <c r="C6" s="11"/>
      <c r="D6" s="11"/>
      <c r="H6" s="208" t="s">
        <v>135</v>
      </c>
      <c r="I6" s="208"/>
      <c r="J6" s="208"/>
      <c r="K6" s="208"/>
      <c r="L6" s="208"/>
      <c r="P6" s="11"/>
      <c r="Q6" s="11"/>
      <c r="R6" s="11"/>
      <c r="V6" s="11"/>
      <c r="AB6" s="208" t="s">
        <v>135</v>
      </c>
      <c r="AC6" s="208"/>
      <c r="AD6" s="208"/>
      <c r="AE6" s="208"/>
      <c r="AF6" s="208"/>
      <c r="AG6" s="11"/>
      <c r="AH6" s="11"/>
      <c r="AI6" s="11"/>
      <c r="AN6" s="31"/>
      <c r="AO6" s="31"/>
      <c r="AP6" s="31"/>
      <c r="AQ6" s="31"/>
      <c r="AR6" s="31"/>
    </row>
    <row r="7" spans="3:44" s="3" customFormat="1" ht="13.5">
      <c r="C7" s="11"/>
      <c r="D7" s="11"/>
      <c r="H7" s="198" t="s">
        <v>136</v>
      </c>
      <c r="I7" s="198"/>
      <c r="J7" s="198"/>
      <c r="K7" s="198"/>
      <c r="L7" s="198"/>
      <c r="P7" s="11"/>
      <c r="Q7" s="11"/>
      <c r="R7" s="11"/>
      <c r="V7" s="11"/>
      <c r="AB7" s="198" t="s">
        <v>136</v>
      </c>
      <c r="AC7" s="198"/>
      <c r="AD7" s="198"/>
      <c r="AE7" s="198"/>
      <c r="AF7" s="198"/>
      <c r="AG7" s="11"/>
      <c r="AH7" s="11"/>
      <c r="AI7" s="11"/>
      <c r="AN7" s="85"/>
      <c r="AO7" s="85"/>
      <c r="AP7" s="85"/>
      <c r="AQ7" s="85"/>
      <c r="AR7" s="85"/>
    </row>
    <row r="8" spans="1:44" s="3" customFormat="1" ht="14.25" thickBot="1">
      <c r="A8" s="86"/>
      <c r="B8" s="86"/>
      <c r="C8" s="86"/>
      <c r="D8" s="86"/>
      <c r="E8" s="86"/>
      <c r="F8" s="86"/>
      <c r="G8" s="86"/>
      <c r="H8" s="86"/>
      <c r="I8" s="209" t="s">
        <v>12</v>
      </c>
      <c r="J8" s="209"/>
      <c r="K8" s="209"/>
      <c r="L8" s="150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209" t="s">
        <v>181</v>
      </c>
      <c r="AD8" s="209"/>
      <c r="AE8" s="209"/>
      <c r="AF8" s="150"/>
      <c r="AG8" s="86"/>
      <c r="AH8" s="86"/>
      <c r="AI8" s="86"/>
      <c r="AJ8" s="86"/>
      <c r="AK8" s="86"/>
      <c r="AL8" s="86"/>
      <c r="AM8" s="86"/>
      <c r="AN8" s="130"/>
      <c r="AO8" s="130"/>
      <c r="AP8" s="130"/>
      <c r="AQ8" s="130"/>
      <c r="AR8" s="130"/>
    </row>
    <row r="9" spans="1:44" s="3" customFormat="1" ht="13.5">
      <c r="A9" s="87"/>
      <c r="B9" s="87"/>
      <c r="C9" s="87"/>
      <c r="D9" s="87"/>
      <c r="E9" s="87"/>
      <c r="F9" s="87"/>
      <c r="G9" s="87"/>
      <c r="H9" s="87"/>
      <c r="I9" s="88"/>
      <c r="J9" s="88"/>
      <c r="K9" s="88"/>
      <c r="L9" s="89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8"/>
      <c r="AD9" s="88"/>
      <c r="AE9" s="88"/>
      <c r="AF9" s="89"/>
      <c r="AG9" s="87"/>
      <c r="AH9" s="87"/>
      <c r="AI9" s="87"/>
      <c r="AJ9" s="87"/>
      <c r="AK9" s="87"/>
      <c r="AL9" s="87"/>
      <c r="AM9" s="87"/>
      <c r="AN9" s="133"/>
      <c r="AO9" s="133"/>
      <c r="AP9" s="133"/>
      <c r="AQ9" s="133"/>
      <c r="AR9" s="133"/>
    </row>
    <row r="10" spans="1:44" s="3" customFormat="1" ht="13.5">
      <c r="A10" s="192" t="s">
        <v>212</v>
      </c>
      <c r="B10" s="193"/>
      <c r="C10" s="13"/>
      <c r="D10" s="13"/>
      <c r="E10" s="13"/>
      <c r="F10" s="13"/>
      <c r="G10" s="13"/>
      <c r="H10" s="194" t="s">
        <v>213</v>
      </c>
      <c r="I10" s="195"/>
      <c r="J10" s="11"/>
      <c r="K10" s="192" t="s">
        <v>214</v>
      </c>
      <c r="L10" s="193"/>
      <c r="M10" s="13"/>
      <c r="N10" s="13"/>
      <c r="O10" s="13"/>
      <c r="P10" s="13"/>
      <c r="Q10" s="13"/>
      <c r="R10" s="194" t="s">
        <v>215</v>
      </c>
      <c r="S10" s="195"/>
      <c r="T10" s="11"/>
      <c r="U10" s="192" t="s">
        <v>216</v>
      </c>
      <c r="V10" s="193"/>
      <c r="W10" s="13"/>
      <c r="X10" s="13"/>
      <c r="Y10" s="13"/>
      <c r="Z10" s="13"/>
      <c r="AA10" s="13"/>
      <c r="AB10" s="194" t="s">
        <v>217</v>
      </c>
      <c r="AC10" s="195"/>
      <c r="AD10" s="11"/>
      <c r="AE10" s="192" t="s">
        <v>218</v>
      </c>
      <c r="AF10" s="193"/>
      <c r="AG10" s="13"/>
      <c r="AH10" s="13"/>
      <c r="AI10" s="13"/>
      <c r="AJ10" s="13"/>
      <c r="AK10" s="13"/>
      <c r="AL10" s="194" t="s">
        <v>219</v>
      </c>
      <c r="AM10" s="195"/>
      <c r="AN10" s="85"/>
      <c r="AO10" s="85"/>
      <c r="AP10" s="85"/>
      <c r="AQ10" s="85"/>
      <c r="AR10" s="85"/>
    </row>
    <row r="11" spans="2:44" s="3" customFormat="1" ht="13.5">
      <c r="B11" s="159"/>
      <c r="C11" s="205" t="s">
        <v>183</v>
      </c>
      <c r="D11" s="205"/>
      <c r="E11" s="205"/>
      <c r="F11" s="205"/>
      <c r="G11" s="206"/>
      <c r="H11" s="30"/>
      <c r="L11" s="29"/>
      <c r="M11" s="207" t="s">
        <v>183</v>
      </c>
      <c r="N11" s="205"/>
      <c r="O11" s="205"/>
      <c r="P11" s="205"/>
      <c r="Q11" s="205"/>
      <c r="R11" s="160"/>
      <c r="S11" s="11"/>
      <c r="T11" s="11"/>
      <c r="U11" s="11"/>
      <c r="V11" s="159"/>
      <c r="W11" s="205" t="s">
        <v>183</v>
      </c>
      <c r="X11" s="205"/>
      <c r="Y11" s="205"/>
      <c r="Z11" s="205"/>
      <c r="AA11" s="206"/>
      <c r="AB11" s="30"/>
      <c r="AC11" s="11"/>
      <c r="AD11" s="11"/>
      <c r="AE11" s="11"/>
      <c r="AF11" s="159"/>
      <c r="AG11" s="205" t="s">
        <v>183</v>
      </c>
      <c r="AH11" s="205"/>
      <c r="AI11" s="205"/>
      <c r="AJ11" s="205"/>
      <c r="AK11" s="206"/>
      <c r="AL11" s="30"/>
      <c r="AN11" s="27"/>
      <c r="AO11" s="27"/>
      <c r="AP11" s="27"/>
      <c r="AQ11" s="27"/>
      <c r="AR11" s="27"/>
    </row>
    <row r="12" spans="2:44" s="3" customFormat="1" ht="13.5">
      <c r="B12" s="159"/>
      <c r="C12" s="198" t="s">
        <v>64</v>
      </c>
      <c r="D12" s="198"/>
      <c r="E12" s="198"/>
      <c r="F12" s="198"/>
      <c r="G12" s="202"/>
      <c r="H12" s="30"/>
      <c r="L12" s="29"/>
      <c r="M12" s="203" t="s">
        <v>136</v>
      </c>
      <c r="N12" s="198"/>
      <c r="O12" s="198"/>
      <c r="P12" s="198"/>
      <c r="Q12" s="198"/>
      <c r="R12" s="160"/>
      <c r="S12" s="11"/>
      <c r="T12" s="11"/>
      <c r="U12" s="11"/>
      <c r="V12" s="159"/>
      <c r="W12" s="202" t="s">
        <v>137</v>
      </c>
      <c r="X12" s="204"/>
      <c r="Y12" s="204"/>
      <c r="Z12" s="204"/>
      <c r="AA12" s="204"/>
      <c r="AB12" s="30"/>
      <c r="AC12" s="11"/>
      <c r="AD12" s="11"/>
      <c r="AE12" s="11"/>
      <c r="AF12" s="159"/>
      <c r="AG12" s="202" t="s">
        <v>136</v>
      </c>
      <c r="AH12" s="204"/>
      <c r="AI12" s="204"/>
      <c r="AJ12" s="204"/>
      <c r="AK12" s="204"/>
      <c r="AL12" s="30"/>
      <c r="AN12" s="54"/>
      <c r="AO12" s="54"/>
      <c r="AP12" s="54"/>
      <c r="AQ12" s="54"/>
      <c r="AR12" s="54"/>
    </row>
    <row r="13" spans="2:44" s="3" customFormat="1" ht="13.5">
      <c r="B13" s="159"/>
      <c r="C13" s="82"/>
      <c r="D13" s="199" t="s">
        <v>161</v>
      </c>
      <c r="E13" s="199"/>
      <c r="F13" s="199"/>
      <c r="G13" s="82"/>
      <c r="H13" s="30"/>
      <c r="L13" s="29"/>
      <c r="M13" s="83"/>
      <c r="N13" s="199" t="s">
        <v>161</v>
      </c>
      <c r="O13" s="199"/>
      <c r="P13" s="199"/>
      <c r="Q13" s="82"/>
      <c r="R13" s="160"/>
      <c r="S13" s="11"/>
      <c r="T13" s="11"/>
      <c r="U13" s="11"/>
      <c r="V13" s="159"/>
      <c r="W13" s="82"/>
      <c r="X13" s="199" t="s">
        <v>161</v>
      </c>
      <c r="Y13" s="199"/>
      <c r="Z13" s="199"/>
      <c r="AA13" s="82"/>
      <c r="AB13" s="30"/>
      <c r="AC13" s="11"/>
      <c r="AD13" s="11"/>
      <c r="AE13" s="11"/>
      <c r="AF13" s="159"/>
      <c r="AG13" s="82"/>
      <c r="AH13" s="199" t="s">
        <v>181</v>
      </c>
      <c r="AI13" s="199"/>
      <c r="AJ13" s="199"/>
      <c r="AK13" s="84"/>
      <c r="AL13" s="11"/>
      <c r="AM13" s="185" t="s">
        <v>177</v>
      </c>
      <c r="AN13" s="185"/>
      <c r="AO13" s="185"/>
      <c r="AP13" s="185"/>
      <c r="AQ13" s="185"/>
      <c r="AR13" s="185"/>
    </row>
    <row r="14" spans="2:44" s="3" customFormat="1" ht="13.5">
      <c r="B14" s="159"/>
      <c r="C14" s="11"/>
      <c r="D14" s="91"/>
      <c r="E14" s="91"/>
      <c r="F14" s="91"/>
      <c r="H14" s="30"/>
      <c r="L14" s="29"/>
      <c r="M14" s="30"/>
      <c r="N14" s="91"/>
      <c r="O14" s="91"/>
      <c r="P14" s="91"/>
      <c r="R14" s="160"/>
      <c r="S14" s="11"/>
      <c r="T14" s="11"/>
      <c r="U14" s="11"/>
      <c r="V14" s="159"/>
      <c r="W14" s="11"/>
      <c r="X14" s="91"/>
      <c r="Y14" s="91"/>
      <c r="Z14" s="91"/>
      <c r="AB14" s="30"/>
      <c r="AC14" s="11"/>
      <c r="AD14" s="11"/>
      <c r="AE14" s="11"/>
      <c r="AF14" s="159"/>
      <c r="AG14" s="11"/>
      <c r="AH14" s="91"/>
      <c r="AI14" s="91"/>
      <c r="AJ14" s="91"/>
      <c r="AK14" s="92"/>
      <c r="AL14" s="93"/>
      <c r="AM14" s="85"/>
      <c r="AN14" s="85"/>
      <c r="AO14" s="85"/>
      <c r="AP14" s="85"/>
      <c r="AQ14" s="85"/>
      <c r="AR14" s="85"/>
    </row>
    <row r="15" spans="2:44" s="3" customFormat="1" ht="13.5">
      <c r="B15" s="196">
        <v>1</v>
      </c>
      <c r="C15" s="196"/>
      <c r="G15" s="196">
        <v>2</v>
      </c>
      <c r="H15" s="196"/>
      <c r="L15" s="196">
        <v>3</v>
      </c>
      <c r="M15" s="196"/>
      <c r="N15" s="2"/>
      <c r="P15" s="11"/>
      <c r="Q15" s="196">
        <v>4</v>
      </c>
      <c r="R15" s="196"/>
      <c r="V15" s="201">
        <v>5</v>
      </c>
      <c r="W15" s="201"/>
      <c r="AA15" s="196">
        <v>6</v>
      </c>
      <c r="AB15" s="196"/>
      <c r="AF15" s="196">
        <v>7</v>
      </c>
      <c r="AG15" s="196"/>
      <c r="AK15" s="196">
        <v>8</v>
      </c>
      <c r="AL15" s="196"/>
      <c r="AN15" s="31"/>
      <c r="AO15" s="31"/>
      <c r="AP15" s="31"/>
      <c r="AQ15" s="31"/>
      <c r="AR15" s="31"/>
    </row>
    <row r="16" spans="1:44" s="3" customFormat="1" ht="13.5">
      <c r="A16" s="11"/>
      <c r="B16" s="28"/>
      <c r="C16" s="28"/>
      <c r="D16" s="11"/>
      <c r="E16" s="11"/>
      <c r="F16" s="11"/>
      <c r="G16" s="28"/>
      <c r="H16" s="28"/>
      <c r="I16" s="11"/>
      <c r="J16" s="11"/>
      <c r="K16" s="11"/>
      <c r="L16" s="28"/>
      <c r="M16" s="28"/>
      <c r="N16" s="28"/>
      <c r="O16" s="11"/>
      <c r="P16" s="11"/>
      <c r="Q16" s="28"/>
      <c r="R16" s="28"/>
      <c r="S16" s="11"/>
      <c r="T16" s="11"/>
      <c r="U16" s="11"/>
      <c r="V16" s="28"/>
      <c r="W16" s="28"/>
      <c r="X16" s="11"/>
      <c r="Y16" s="11"/>
      <c r="Z16" s="11"/>
      <c r="AA16" s="28"/>
      <c r="AB16" s="28"/>
      <c r="AC16" s="11"/>
      <c r="AD16" s="11"/>
      <c r="AE16" s="11"/>
      <c r="AF16" s="28"/>
      <c r="AG16" s="28"/>
      <c r="AH16" s="11"/>
      <c r="AI16" s="11"/>
      <c r="AJ16" s="11"/>
      <c r="AK16" s="28"/>
      <c r="AL16" s="28"/>
      <c r="AM16" s="187" t="s">
        <v>179</v>
      </c>
      <c r="AN16" s="187"/>
      <c r="AO16" s="187"/>
      <c r="AP16" s="187"/>
      <c r="AQ16" s="187"/>
      <c r="AR16" s="187"/>
    </row>
    <row r="17" spans="1:44" s="3" customFormat="1" ht="13.5">
      <c r="A17" s="11"/>
      <c r="B17" s="28"/>
      <c r="C17" s="28"/>
      <c r="D17" s="11"/>
      <c r="E17" s="11"/>
      <c r="F17" s="11"/>
      <c r="G17" s="28"/>
      <c r="H17" s="197" t="s">
        <v>183</v>
      </c>
      <c r="I17" s="197"/>
      <c r="J17" s="197"/>
      <c r="K17" s="197"/>
      <c r="L17" s="197"/>
      <c r="M17" s="28"/>
      <c r="N17" s="11"/>
      <c r="O17" s="11"/>
      <c r="P17" s="11"/>
      <c r="Q17" s="28"/>
      <c r="R17" s="28"/>
      <c r="S17" s="11"/>
      <c r="T17" s="11"/>
      <c r="U17" s="11"/>
      <c r="V17" s="28"/>
      <c r="W17" s="28"/>
      <c r="X17" s="11"/>
      <c r="Y17" s="11"/>
      <c r="Z17" s="11"/>
      <c r="AA17" s="28"/>
      <c r="AB17" s="197" t="s">
        <v>183</v>
      </c>
      <c r="AC17" s="197"/>
      <c r="AD17" s="197"/>
      <c r="AE17" s="197"/>
      <c r="AF17" s="197"/>
      <c r="AG17" s="28"/>
      <c r="AH17" s="11"/>
      <c r="AI17" s="11"/>
      <c r="AJ17" s="11"/>
      <c r="AK17" s="28"/>
      <c r="AL17" s="28"/>
      <c r="AM17" s="186" t="s">
        <v>183</v>
      </c>
      <c r="AN17" s="186"/>
      <c r="AO17" s="186"/>
      <c r="AP17" s="186"/>
      <c r="AQ17" s="186"/>
      <c r="AR17" s="186"/>
    </row>
    <row r="18" spans="1:44" s="3" customFormat="1" ht="13.5">
      <c r="A18" s="11"/>
      <c r="B18" s="28"/>
      <c r="C18" s="28"/>
      <c r="D18" s="11"/>
      <c r="E18" s="11"/>
      <c r="F18" s="11"/>
      <c r="G18" s="28"/>
      <c r="H18" s="198" t="s">
        <v>138</v>
      </c>
      <c r="I18" s="198"/>
      <c r="J18" s="198"/>
      <c r="K18" s="198"/>
      <c r="L18" s="198"/>
      <c r="M18" s="28"/>
      <c r="N18" s="11"/>
      <c r="O18" s="11"/>
      <c r="P18" s="11"/>
      <c r="Q18" s="28"/>
      <c r="R18" s="28"/>
      <c r="S18" s="11"/>
      <c r="T18" s="11"/>
      <c r="U18" s="11"/>
      <c r="V18" s="28"/>
      <c r="W18" s="28"/>
      <c r="X18" s="11"/>
      <c r="Y18" s="11"/>
      <c r="Z18" s="11"/>
      <c r="AA18" s="28"/>
      <c r="AB18" s="198" t="s">
        <v>139</v>
      </c>
      <c r="AC18" s="198"/>
      <c r="AD18" s="198"/>
      <c r="AE18" s="198"/>
      <c r="AF18" s="198"/>
      <c r="AG18" s="28"/>
      <c r="AH18" s="11"/>
      <c r="AI18" s="11"/>
      <c r="AJ18" s="11"/>
      <c r="AK18" s="28"/>
      <c r="AL18" s="28"/>
      <c r="AM18" s="27"/>
      <c r="AN18" s="27"/>
      <c r="AO18" s="27"/>
      <c r="AP18" s="27"/>
      <c r="AQ18" s="27"/>
      <c r="AR18" s="27"/>
    </row>
    <row r="19" spans="2:44" s="3" customFormat="1" ht="13.5">
      <c r="B19" s="2"/>
      <c r="C19" s="2"/>
      <c r="G19" s="2"/>
      <c r="H19" s="11"/>
      <c r="I19" s="199" t="s">
        <v>12</v>
      </c>
      <c r="J19" s="199"/>
      <c r="K19" s="199"/>
      <c r="L19" s="11"/>
      <c r="M19" s="2"/>
      <c r="Q19" s="2"/>
      <c r="R19" s="2"/>
      <c r="T19" s="11"/>
      <c r="U19" s="11"/>
      <c r="V19" s="28"/>
      <c r="W19" s="28"/>
      <c r="X19" s="11"/>
      <c r="Y19" s="11"/>
      <c r="Z19" s="11"/>
      <c r="AA19" s="28"/>
      <c r="AB19" s="11"/>
      <c r="AC19" s="200" t="s">
        <v>12</v>
      </c>
      <c r="AD19" s="200"/>
      <c r="AE19" s="200"/>
      <c r="AF19" s="11"/>
      <c r="AG19" s="28"/>
      <c r="AH19" s="11"/>
      <c r="AI19" s="11"/>
      <c r="AJ19" s="11"/>
      <c r="AK19" s="28"/>
      <c r="AL19" s="28"/>
      <c r="AM19" s="36"/>
      <c r="AN19" s="96"/>
      <c r="AO19" s="96"/>
      <c r="AP19" s="96"/>
      <c r="AQ19" s="96"/>
      <c r="AR19" s="96"/>
    </row>
    <row r="20" spans="1:46" s="3" customFormat="1" ht="13.5">
      <c r="A20" s="2"/>
      <c r="D20" s="192" t="s">
        <v>222</v>
      </c>
      <c r="E20" s="193"/>
      <c r="O20" s="194" t="s">
        <v>221</v>
      </c>
      <c r="P20" s="195"/>
      <c r="T20" s="11"/>
      <c r="U20" s="11"/>
      <c r="V20" s="11"/>
      <c r="W20" s="11"/>
      <c r="X20" s="192" t="s">
        <v>217</v>
      </c>
      <c r="Y20" s="192"/>
      <c r="Z20" s="11"/>
      <c r="AA20" s="11"/>
      <c r="AB20" s="11"/>
      <c r="AC20" s="11"/>
      <c r="AD20" s="11"/>
      <c r="AE20" s="11"/>
      <c r="AF20" s="11"/>
      <c r="AG20" s="11"/>
      <c r="AH20" s="11"/>
      <c r="AI20" s="194" t="s">
        <v>220</v>
      </c>
      <c r="AJ20" s="194"/>
      <c r="AK20" s="11"/>
      <c r="AL20" s="11"/>
      <c r="AM20" s="11"/>
      <c r="AN20" s="94"/>
      <c r="AO20" s="94"/>
      <c r="AP20" s="94"/>
      <c r="AQ20" s="94"/>
      <c r="AR20" s="94"/>
      <c r="AS20" s="12"/>
      <c r="AT20" s="12"/>
    </row>
    <row r="21" spans="2:46" s="3" customFormat="1" ht="13.5">
      <c r="B21" s="196">
        <v>1</v>
      </c>
      <c r="C21" s="196"/>
      <c r="G21" s="196">
        <v>2</v>
      </c>
      <c r="H21" s="196"/>
      <c r="L21" s="196">
        <v>3</v>
      </c>
      <c r="M21" s="196"/>
      <c r="Q21" s="196">
        <v>4</v>
      </c>
      <c r="R21" s="196"/>
      <c r="U21" s="11"/>
      <c r="V21" s="189">
        <v>5</v>
      </c>
      <c r="W21" s="189"/>
      <c r="X21" s="11"/>
      <c r="Y21" s="11"/>
      <c r="Z21" s="11"/>
      <c r="AA21" s="189">
        <v>6</v>
      </c>
      <c r="AB21" s="189"/>
      <c r="AC21" s="11"/>
      <c r="AD21" s="11"/>
      <c r="AE21" s="11"/>
      <c r="AF21" s="189">
        <v>7</v>
      </c>
      <c r="AG21" s="189"/>
      <c r="AH21" s="11"/>
      <c r="AI21" s="11"/>
      <c r="AJ21" s="11"/>
      <c r="AK21" s="189">
        <v>8</v>
      </c>
      <c r="AL21" s="189"/>
      <c r="AM21" s="11"/>
      <c r="AN21" s="4"/>
      <c r="AO21" s="4"/>
      <c r="AP21" s="4"/>
      <c r="AQ21" s="4"/>
      <c r="AR21" s="4"/>
      <c r="AS21" s="12"/>
      <c r="AT21" s="12"/>
    </row>
    <row r="22" spans="2:44" ht="150" customHeight="1">
      <c r="B22" s="190" t="s">
        <v>52</v>
      </c>
      <c r="C22" s="191"/>
      <c r="G22" s="190" t="s">
        <v>27</v>
      </c>
      <c r="H22" s="191"/>
      <c r="L22" s="190" t="s">
        <v>21</v>
      </c>
      <c r="M22" s="191"/>
      <c r="Q22" s="190" t="s">
        <v>16</v>
      </c>
      <c r="R22" s="191"/>
      <c r="V22" s="190" t="s">
        <v>63</v>
      </c>
      <c r="W22" s="191"/>
      <c r="AA22" s="190" t="s">
        <v>90</v>
      </c>
      <c r="AB22" s="191"/>
      <c r="AF22" s="190" t="s">
        <v>154</v>
      </c>
      <c r="AG22" s="191"/>
      <c r="AK22" s="190" t="s">
        <v>10</v>
      </c>
      <c r="AL22" s="191"/>
      <c r="AN22" s="188" t="s">
        <v>176</v>
      </c>
      <c r="AO22" s="188"/>
      <c r="AP22" s="188"/>
      <c r="AQ22" s="188"/>
      <c r="AR22" s="188"/>
    </row>
  </sheetData>
  <sheetProtection/>
  <mergeCells count="76">
    <mergeCell ref="D5:E5"/>
    <mergeCell ref="O5:P5"/>
    <mergeCell ref="X5:Y5"/>
    <mergeCell ref="AI5:AJ5"/>
    <mergeCell ref="S5:U5"/>
    <mergeCell ref="S1:U1"/>
    <mergeCell ref="I2:J2"/>
    <mergeCell ref="AD2:AE2"/>
    <mergeCell ref="R3:V3"/>
    <mergeCell ref="R4:V4"/>
    <mergeCell ref="H6:L6"/>
    <mergeCell ref="AB6:AF6"/>
    <mergeCell ref="H7:L7"/>
    <mergeCell ref="AB7:AF7"/>
    <mergeCell ref="I8:K8"/>
    <mergeCell ref="AC8:AE8"/>
    <mergeCell ref="A10:B10"/>
    <mergeCell ref="H10:I10"/>
    <mergeCell ref="K10:L10"/>
    <mergeCell ref="R10:S10"/>
    <mergeCell ref="U10:V10"/>
    <mergeCell ref="AB10:AC10"/>
    <mergeCell ref="AE10:AF10"/>
    <mergeCell ref="AL10:AM10"/>
    <mergeCell ref="C11:G11"/>
    <mergeCell ref="M11:Q11"/>
    <mergeCell ref="W11:AA11"/>
    <mergeCell ref="AG11:AK11"/>
    <mergeCell ref="AF15:AG15"/>
    <mergeCell ref="AK15:AL15"/>
    <mergeCell ref="C12:G12"/>
    <mergeCell ref="M12:Q12"/>
    <mergeCell ref="W12:AA12"/>
    <mergeCell ref="AG12:AK12"/>
    <mergeCell ref="D13:F13"/>
    <mergeCell ref="N13:P13"/>
    <mergeCell ref="X13:Z13"/>
    <mergeCell ref="AH13:AJ13"/>
    <mergeCell ref="B15:C15"/>
    <mergeCell ref="G15:H15"/>
    <mergeCell ref="L15:M15"/>
    <mergeCell ref="Q15:R15"/>
    <mergeCell ref="V15:W15"/>
    <mergeCell ref="AA15:AB15"/>
    <mergeCell ref="H17:L17"/>
    <mergeCell ref="AB17:AF17"/>
    <mergeCell ref="H18:L18"/>
    <mergeCell ref="AB18:AF18"/>
    <mergeCell ref="I19:K19"/>
    <mergeCell ref="AC19:AE19"/>
    <mergeCell ref="D20:E20"/>
    <mergeCell ref="O20:P20"/>
    <mergeCell ref="X20:Y20"/>
    <mergeCell ref="AI20:AJ20"/>
    <mergeCell ref="B21:C21"/>
    <mergeCell ref="G21:H21"/>
    <mergeCell ref="L21:M21"/>
    <mergeCell ref="Q21:R21"/>
    <mergeCell ref="V21:W21"/>
    <mergeCell ref="AA21:AB21"/>
    <mergeCell ref="AF21:AG21"/>
    <mergeCell ref="AK21:AL21"/>
    <mergeCell ref="B22:C22"/>
    <mergeCell ref="G22:H22"/>
    <mergeCell ref="L22:M22"/>
    <mergeCell ref="Q22:R22"/>
    <mergeCell ref="V22:W22"/>
    <mergeCell ref="AA22:AB22"/>
    <mergeCell ref="AF22:AG22"/>
    <mergeCell ref="AK22:AL22"/>
    <mergeCell ref="AL5:AR5"/>
    <mergeCell ref="AM3:AQ3"/>
    <mergeCell ref="AM17:AR17"/>
    <mergeCell ref="AM16:AR16"/>
    <mergeCell ref="AN22:AR22"/>
    <mergeCell ref="AM13:AR13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2"/>
  <headerFooter alignWithMargins="0">
    <oddHeader>&amp;C&amp;"ＭＳ Ｐゴシック,太字"令和４年度　一宮市春季市民バスケットボール大会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AP19" sqref="AP19"/>
    </sheetView>
  </sheetViews>
  <sheetFormatPr defaultColWidth="9.00390625" defaultRowHeight="13.5"/>
  <cols>
    <col min="1" max="44" width="2.625" style="0" customWidth="1"/>
  </cols>
  <sheetData>
    <row r="1" spans="1:44" s="3" customFormat="1" ht="13.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89" t="s">
        <v>163</v>
      </c>
      <c r="Q1" s="210"/>
      <c r="R1" s="210"/>
      <c r="S1" s="210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85"/>
      <c r="AO1" s="85"/>
      <c r="AP1" s="85"/>
      <c r="AQ1" s="85"/>
      <c r="AR1" s="85"/>
    </row>
    <row r="2" spans="1:44" s="3" customFormat="1" ht="14.25" thickBot="1">
      <c r="A2" s="97"/>
      <c r="B2" s="97"/>
      <c r="C2" s="97"/>
      <c r="D2" s="97"/>
      <c r="E2" s="97"/>
      <c r="F2" s="192" t="s">
        <v>254</v>
      </c>
      <c r="G2" s="192"/>
      <c r="H2" s="158"/>
      <c r="I2" s="331"/>
      <c r="J2" s="331"/>
      <c r="K2" s="158"/>
      <c r="L2" s="158"/>
      <c r="M2" s="158"/>
      <c r="N2" s="158"/>
      <c r="O2" s="158"/>
      <c r="P2" s="158"/>
      <c r="Q2" s="332"/>
      <c r="R2" s="99"/>
      <c r="S2" s="98"/>
      <c r="T2" s="98"/>
      <c r="U2" s="98"/>
      <c r="V2" s="98"/>
      <c r="W2" s="98"/>
      <c r="X2" s="98"/>
      <c r="Y2" s="98"/>
      <c r="Z2" s="98"/>
      <c r="AA2" s="98"/>
      <c r="AB2" s="98"/>
      <c r="AC2" s="194" t="s">
        <v>253</v>
      </c>
      <c r="AD2" s="194"/>
      <c r="AE2" s="100"/>
      <c r="AF2" s="97"/>
      <c r="AG2" s="97"/>
      <c r="AH2" s="97"/>
      <c r="AI2" s="97"/>
      <c r="AJ2" s="97"/>
      <c r="AK2" s="97"/>
      <c r="AL2" s="185" t="s">
        <v>180</v>
      </c>
      <c r="AM2" s="185"/>
      <c r="AN2" s="185"/>
      <c r="AO2" s="185"/>
      <c r="AP2" s="185"/>
      <c r="AQ2" s="185"/>
      <c r="AR2" s="185"/>
    </row>
    <row r="3" spans="1:44" s="3" customFormat="1" ht="14.25" thickTop="1">
      <c r="A3" s="97"/>
      <c r="B3" s="97"/>
      <c r="C3" s="97"/>
      <c r="D3" s="97"/>
      <c r="E3" s="97"/>
      <c r="F3" s="97"/>
      <c r="G3" s="97"/>
      <c r="H3" s="156"/>
      <c r="I3" s="97"/>
      <c r="J3" s="97"/>
      <c r="K3" s="97"/>
      <c r="L3" s="97"/>
      <c r="M3" s="97"/>
      <c r="N3" s="97"/>
      <c r="O3" s="224" t="s">
        <v>135</v>
      </c>
      <c r="P3" s="224"/>
      <c r="Q3" s="224"/>
      <c r="R3" s="222"/>
      <c r="S3" s="222"/>
      <c r="T3" s="222"/>
      <c r="U3" s="105"/>
      <c r="V3" s="105"/>
      <c r="W3" s="104"/>
      <c r="X3" s="104"/>
      <c r="Y3" s="104"/>
      <c r="Z3" s="104"/>
      <c r="AA3" s="104"/>
      <c r="AB3" s="104"/>
      <c r="AC3" s="156"/>
      <c r="AD3" s="97"/>
      <c r="AE3" s="97"/>
      <c r="AF3" s="97"/>
      <c r="AG3" s="97"/>
      <c r="AH3" s="97"/>
      <c r="AI3" s="97"/>
      <c r="AJ3" s="97"/>
      <c r="AK3" s="97"/>
      <c r="AL3" s="85"/>
      <c r="AM3" s="85"/>
      <c r="AN3" s="85"/>
      <c r="AO3" s="85"/>
      <c r="AP3" s="85"/>
      <c r="AQ3" s="85"/>
      <c r="AR3" s="85"/>
    </row>
    <row r="4" spans="1:44" s="3" customFormat="1" ht="13.5">
      <c r="A4" s="97"/>
      <c r="B4" s="97"/>
      <c r="C4" s="97"/>
      <c r="D4" s="97"/>
      <c r="E4" s="97"/>
      <c r="F4" s="97"/>
      <c r="G4" s="97"/>
      <c r="H4" s="156"/>
      <c r="I4" s="97"/>
      <c r="J4" s="97"/>
      <c r="K4" s="97"/>
      <c r="L4" s="97"/>
      <c r="M4" s="97"/>
      <c r="N4" s="97"/>
      <c r="O4" s="214" t="s">
        <v>182</v>
      </c>
      <c r="P4" s="214"/>
      <c r="Q4" s="214"/>
      <c r="R4" s="214"/>
      <c r="S4" s="214"/>
      <c r="T4" s="214"/>
      <c r="U4" s="107"/>
      <c r="V4" s="107"/>
      <c r="W4" s="97"/>
      <c r="X4" s="97"/>
      <c r="Y4" s="97"/>
      <c r="Z4" s="97"/>
      <c r="AA4" s="97"/>
      <c r="AB4" s="97"/>
      <c r="AC4" s="156"/>
      <c r="AD4" s="97"/>
      <c r="AE4" s="97"/>
      <c r="AF4" s="97"/>
      <c r="AG4" s="97"/>
      <c r="AH4" s="97"/>
      <c r="AI4" s="97"/>
      <c r="AJ4" s="97"/>
      <c r="AK4" s="97"/>
      <c r="AL4" s="187" t="s">
        <v>179</v>
      </c>
      <c r="AM4" s="187"/>
      <c r="AN4" s="187"/>
      <c r="AO4" s="187"/>
      <c r="AP4" s="187"/>
      <c r="AQ4" s="187"/>
      <c r="AR4" s="187"/>
    </row>
    <row r="5" spans="1:44" s="3" customFormat="1" ht="13.5">
      <c r="A5" s="97"/>
      <c r="B5" s="97"/>
      <c r="C5" s="97"/>
      <c r="D5" s="97"/>
      <c r="E5" s="97"/>
      <c r="F5" s="97"/>
      <c r="G5" s="97"/>
      <c r="H5" s="156"/>
      <c r="I5" s="97"/>
      <c r="J5" s="97"/>
      <c r="K5" s="97"/>
      <c r="L5" s="97"/>
      <c r="M5" s="97"/>
      <c r="N5" s="97"/>
      <c r="O5" s="198" t="s">
        <v>138</v>
      </c>
      <c r="P5" s="198"/>
      <c r="Q5" s="198"/>
      <c r="R5" s="198"/>
      <c r="S5" s="198"/>
      <c r="T5" s="198"/>
      <c r="U5" s="113"/>
      <c r="V5" s="113"/>
      <c r="W5" s="97"/>
      <c r="X5" s="97"/>
      <c r="Y5" s="97"/>
      <c r="Z5" s="97"/>
      <c r="AA5" s="97"/>
      <c r="AB5" s="97"/>
      <c r="AC5" s="156"/>
      <c r="AD5" s="97"/>
      <c r="AE5" s="97"/>
      <c r="AF5" s="97"/>
      <c r="AG5" s="97"/>
      <c r="AH5" s="97"/>
      <c r="AI5" s="97"/>
      <c r="AJ5" s="97"/>
      <c r="AK5" s="97"/>
      <c r="AL5" s="227" t="s">
        <v>178</v>
      </c>
      <c r="AM5" s="227"/>
      <c r="AN5" s="227"/>
      <c r="AO5" s="227"/>
      <c r="AP5" s="227"/>
      <c r="AQ5" s="227"/>
      <c r="AR5" s="227"/>
    </row>
    <row r="6" spans="1:44" s="3" customFormat="1" ht="14.25" thickBot="1">
      <c r="A6" s="192" t="s">
        <v>251</v>
      </c>
      <c r="B6" s="192"/>
      <c r="C6" s="98"/>
      <c r="D6" s="17"/>
      <c r="E6" s="17"/>
      <c r="F6" s="98"/>
      <c r="G6" s="98"/>
      <c r="H6" s="157"/>
      <c r="I6" s="158"/>
      <c r="J6" s="158"/>
      <c r="K6" s="158"/>
      <c r="L6" s="194" t="s">
        <v>188</v>
      </c>
      <c r="M6" s="194"/>
      <c r="N6" s="97"/>
      <c r="O6" s="97"/>
      <c r="P6" s="200" t="s">
        <v>13</v>
      </c>
      <c r="Q6" s="221"/>
      <c r="R6" s="221"/>
      <c r="S6" s="221"/>
      <c r="T6" s="97"/>
      <c r="U6" s="192" t="s">
        <v>191</v>
      </c>
      <c r="V6" s="192"/>
      <c r="W6" s="98"/>
      <c r="X6" s="17"/>
      <c r="Y6" s="17"/>
      <c r="Z6" s="98"/>
      <c r="AA6" s="98"/>
      <c r="AB6" s="98"/>
      <c r="AC6" s="157"/>
      <c r="AD6" s="158"/>
      <c r="AE6" s="158"/>
      <c r="AF6" s="158"/>
      <c r="AG6" s="158"/>
      <c r="AH6" s="158"/>
      <c r="AI6" s="194" t="s">
        <v>252</v>
      </c>
      <c r="AJ6" s="194"/>
      <c r="AK6" s="97"/>
      <c r="AL6" s="31"/>
      <c r="AM6" s="31"/>
      <c r="AN6" s="31"/>
      <c r="AO6" s="31"/>
      <c r="AP6" s="31"/>
      <c r="AQ6" s="31"/>
      <c r="AR6" s="31"/>
    </row>
    <row r="7" spans="1:44" s="3" customFormat="1" ht="14.25" thickTop="1">
      <c r="A7" s="97"/>
      <c r="B7" s="102"/>
      <c r="C7" s="103"/>
      <c r="D7" s="222" t="s">
        <v>135</v>
      </c>
      <c r="E7" s="222"/>
      <c r="F7" s="222"/>
      <c r="G7" s="222"/>
      <c r="H7" s="224"/>
      <c r="I7" s="224"/>
      <c r="J7" s="224"/>
      <c r="K7" s="107"/>
      <c r="L7" s="164"/>
      <c r="M7" s="97"/>
      <c r="N7" s="97"/>
      <c r="O7" s="97"/>
      <c r="P7" s="97"/>
      <c r="Q7" s="97"/>
      <c r="R7" s="97"/>
      <c r="S7" s="97"/>
      <c r="T7" s="97"/>
      <c r="U7" s="97"/>
      <c r="V7" s="152"/>
      <c r="W7" s="104"/>
      <c r="X7" s="104"/>
      <c r="Y7" s="104"/>
      <c r="Z7" s="222" t="s">
        <v>135</v>
      </c>
      <c r="AA7" s="222"/>
      <c r="AB7" s="222"/>
      <c r="AC7" s="224"/>
      <c r="AD7" s="224"/>
      <c r="AE7" s="224"/>
      <c r="AF7" s="107"/>
      <c r="AG7" s="97"/>
      <c r="AH7" s="97"/>
      <c r="AI7" s="156"/>
      <c r="AJ7" s="97"/>
      <c r="AK7" s="97"/>
      <c r="AL7" s="97"/>
      <c r="AM7" s="97"/>
      <c r="AN7" s="31"/>
      <c r="AO7" s="31"/>
      <c r="AP7" s="31"/>
      <c r="AQ7" s="31"/>
      <c r="AR7" s="31"/>
    </row>
    <row r="8" spans="1:44" s="3" customFormat="1" ht="13.5">
      <c r="A8" s="97"/>
      <c r="B8" s="102"/>
      <c r="C8" s="106"/>
      <c r="D8" s="214" t="s">
        <v>182</v>
      </c>
      <c r="E8" s="214"/>
      <c r="F8" s="214"/>
      <c r="G8" s="214"/>
      <c r="H8" s="214"/>
      <c r="I8" s="214"/>
      <c r="J8" s="214"/>
      <c r="K8" s="113"/>
      <c r="L8" s="165"/>
      <c r="M8" s="97"/>
      <c r="N8" s="97"/>
      <c r="O8" s="97"/>
      <c r="P8" s="97"/>
      <c r="Q8" s="97"/>
      <c r="R8" s="97"/>
      <c r="S8" s="97"/>
      <c r="T8" s="97"/>
      <c r="U8" s="97"/>
      <c r="V8" s="152"/>
      <c r="W8" s="97"/>
      <c r="X8" s="97"/>
      <c r="Y8" s="97"/>
      <c r="Z8" s="214" t="s">
        <v>182</v>
      </c>
      <c r="AA8" s="214"/>
      <c r="AB8" s="214"/>
      <c r="AC8" s="214"/>
      <c r="AD8" s="214"/>
      <c r="AE8" s="214"/>
      <c r="AF8" s="113"/>
      <c r="AG8" s="97"/>
      <c r="AH8" s="97"/>
      <c r="AI8" s="156"/>
      <c r="AJ8" s="97"/>
      <c r="AK8" s="97"/>
      <c r="AL8" s="97"/>
      <c r="AM8" s="97"/>
      <c r="AN8" s="85"/>
      <c r="AO8" s="85"/>
      <c r="AP8" s="85"/>
      <c r="AQ8" s="85"/>
      <c r="AR8" s="85"/>
    </row>
    <row r="9" spans="1:44" s="3" customFormat="1" ht="13.5">
      <c r="A9" s="97"/>
      <c r="B9" s="102"/>
      <c r="C9" s="203" t="s">
        <v>64</v>
      </c>
      <c r="D9" s="198"/>
      <c r="E9" s="198"/>
      <c r="F9" s="198"/>
      <c r="G9" s="198"/>
      <c r="H9" s="198"/>
      <c r="I9" s="200" t="s">
        <v>185</v>
      </c>
      <c r="J9" s="200"/>
      <c r="K9" s="200"/>
      <c r="L9" s="166"/>
      <c r="M9" s="97"/>
      <c r="N9" s="97"/>
      <c r="O9" s="97"/>
      <c r="P9" s="97"/>
      <c r="Q9" s="97"/>
      <c r="R9" s="97"/>
      <c r="S9" s="97"/>
      <c r="T9" s="97"/>
      <c r="U9" s="97"/>
      <c r="V9" s="152"/>
      <c r="W9" s="97"/>
      <c r="X9" s="198" t="s">
        <v>64</v>
      </c>
      <c r="Y9" s="198"/>
      <c r="Z9" s="198"/>
      <c r="AA9" s="198"/>
      <c r="AB9" s="198"/>
      <c r="AC9" s="198"/>
      <c r="AD9" s="200" t="s">
        <v>184</v>
      </c>
      <c r="AE9" s="200"/>
      <c r="AF9" s="200"/>
      <c r="AG9" s="200"/>
      <c r="AH9" s="97"/>
      <c r="AI9" s="156"/>
      <c r="AJ9" s="97"/>
      <c r="AK9" s="97"/>
      <c r="AL9" s="185" t="s">
        <v>177</v>
      </c>
      <c r="AM9" s="185"/>
      <c r="AN9" s="185"/>
      <c r="AO9" s="185"/>
      <c r="AP9" s="185"/>
      <c r="AQ9" s="185"/>
      <c r="AR9" s="185"/>
    </row>
    <row r="10" spans="1:44" s="3" customFormat="1" ht="14.25" thickBot="1">
      <c r="A10" s="100"/>
      <c r="B10" s="116"/>
      <c r="C10" s="151"/>
      <c r="D10" s="57"/>
      <c r="E10" s="57"/>
      <c r="F10" s="57"/>
      <c r="G10" s="192" t="s">
        <v>224</v>
      </c>
      <c r="H10" s="192"/>
      <c r="I10" s="17"/>
      <c r="J10" s="98"/>
      <c r="K10" s="17"/>
      <c r="L10" s="167"/>
      <c r="M10" s="158"/>
      <c r="N10" s="158"/>
      <c r="O10" s="194" t="s">
        <v>223</v>
      </c>
      <c r="P10" s="194"/>
      <c r="Q10" s="97"/>
      <c r="R10" s="192" t="s">
        <v>188</v>
      </c>
      <c r="S10" s="192"/>
      <c r="T10" s="153"/>
      <c r="U10" s="154"/>
      <c r="V10" s="155"/>
      <c r="W10" s="117"/>
      <c r="X10" s="117"/>
      <c r="Y10" s="117"/>
      <c r="Z10" s="194" t="s">
        <v>189</v>
      </c>
      <c r="AA10" s="194"/>
      <c r="AB10" s="100"/>
      <c r="AC10" s="100"/>
      <c r="AD10" s="192" t="s">
        <v>190</v>
      </c>
      <c r="AE10" s="192"/>
      <c r="AF10" s="17"/>
      <c r="AG10" s="98"/>
      <c r="AH10" s="98"/>
      <c r="AI10" s="157"/>
      <c r="AJ10" s="158"/>
      <c r="AK10" s="158"/>
      <c r="AL10" s="194" t="s">
        <v>191</v>
      </c>
      <c r="AM10" s="194"/>
      <c r="AN10" s="85"/>
      <c r="AO10" s="85"/>
      <c r="AP10" s="85"/>
      <c r="AQ10" s="85"/>
      <c r="AR10" s="85"/>
    </row>
    <row r="11" spans="1:44" s="3" customFormat="1" ht="14.25" thickTop="1">
      <c r="A11" s="97"/>
      <c r="B11" s="102"/>
      <c r="C11" s="44"/>
      <c r="D11" s="45"/>
      <c r="E11" s="45"/>
      <c r="F11" s="45"/>
      <c r="G11" s="45"/>
      <c r="H11" s="102"/>
      <c r="I11" s="226" t="s">
        <v>183</v>
      </c>
      <c r="J11" s="226"/>
      <c r="K11" s="226"/>
      <c r="L11" s="225"/>
      <c r="M11" s="225"/>
      <c r="N11" s="225"/>
      <c r="O11" s="168"/>
      <c r="P11" s="45"/>
      <c r="Q11" s="45"/>
      <c r="R11" s="97"/>
      <c r="S11" s="152"/>
      <c r="T11" s="231" t="s">
        <v>178</v>
      </c>
      <c r="U11" s="231"/>
      <c r="V11" s="231"/>
      <c r="W11" s="232"/>
      <c r="X11" s="232"/>
      <c r="Y11" s="232"/>
      <c r="Z11" s="44"/>
      <c r="AA11" s="45"/>
      <c r="AB11" s="97"/>
      <c r="AC11" s="97"/>
      <c r="AD11" s="97"/>
      <c r="AE11" s="102"/>
      <c r="AF11" s="232" t="s">
        <v>178</v>
      </c>
      <c r="AG11" s="232"/>
      <c r="AH11" s="232"/>
      <c r="AI11" s="231"/>
      <c r="AJ11" s="231"/>
      <c r="AK11" s="231"/>
      <c r="AL11" s="228" t="s">
        <v>179</v>
      </c>
      <c r="AM11" s="229"/>
      <c r="AN11" s="229"/>
      <c r="AO11" s="229"/>
      <c r="AP11" s="229"/>
      <c r="AQ11" s="229"/>
      <c r="AR11" s="229"/>
    </row>
    <row r="12" spans="1:44" s="3" customFormat="1" ht="13.5">
      <c r="A12" s="97"/>
      <c r="B12" s="102"/>
      <c r="C12" s="112"/>
      <c r="D12" s="113"/>
      <c r="E12" s="111"/>
      <c r="F12" s="112"/>
      <c r="G12" s="113"/>
      <c r="H12" s="102"/>
      <c r="I12" s="218" t="s">
        <v>177</v>
      </c>
      <c r="J12" s="215"/>
      <c r="K12" s="215"/>
      <c r="L12" s="215"/>
      <c r="M12" s="215"/>
      <c r="N12" s="215"/>
      <c r="O12" s="165"/>
      <c r="P12" s="113"/>
      <c r="Q12" s="113"/>
      <c r="R12" s="97"/>
      <c r="S12" s="152"/>
      <c r="T12" s="214" t="s">
        <v>180</v>
      </c>
      <c r="U12" s="215"/>
      <c r="V12" s="215"/>
      <c r="W12" s="215"/>
      <c r="X12" s="215"/>
      <c r="Y12" s="219"/>
      <c r="Z12" s="112"/>
      <c r="AA12" s="113"/>
      <c r="AB12" s="97"/>
      <c r="AC12" s="97"/>
      <c r="AD12" s="97"/>
      <c r="AE12" s="102"/>
      <c r="AF12" s="218" t="s">
        <v>180</v>
      </c>
      <c r="AG12" s="215"/>
      <c r="AH12" s="215"/>
      <c r="AI12" s="215"/>
      <c r="AJ12" s="215"/>
      <c r="AK12" s="215"/>
      <c r="AL12" s="230" t="s">
        <v>183</v>
      </c>
      <c r="AM12" s="197"/>
      <c r="AN12" s="197"/>
      <c r="AO12" s="197"/>
      <c r="AP12" s="197"/>
      <c r="AQ12" s="197"/>
      <c r="AR12" s="197"/>
    </row>
    <row r="13" spans="1:44" s="3" customFormat="1" ht="13.5">
      <c r="A13" s="97"/>
      <c r="B13" s="102"/>
      <c r="C13" s="106"/>
      <c r="D13" s="114"/>
      <c r="E13" s="115"/>
      <c r="F13" s="118"/>
      <c r="G13" s="97"/>
      <c r="H13" s="102"/>
      <c r="I13" s="203" t="s">
        <v>64</v>
      </c>
      <c r="J13" s="212"/>
      <c r="K13" s="212"/>
      <c r="L13" s="212"/>
      <c r="M13" s="212"/>
      <c r="N13" s="212"/>
      <c r="O13" s="169"/>
      <c r="P13" s="114"/>
      <c r="Q13" s="97"/>
      <c r="R13" s="97"/>
      <c r="S13" s="152"/>
      <c r="T13" s="198" t="s">
        <v>138</v>
      </c>
      <c r="U13" s="212"/>
      <c r="V13" s="212"/>
      <c r="W13" s="212"/>
      <c r="X13" s="212"/>
      <c r="Y13" s="223"/>
      <c r="Z13" s="118"/>
      <c r="AA13" s="97"/>
      <c r="AB13" s="97"/>
      <c r="AC13" s="97"/>
      <c r="AD13" s="97"/>
      <c r="AE13" s="102"/>
      <c r="AF13" s="203" t="s">
        <v>139</v>
      </c>
      <c r="AG13" s="212"/>
      <c r="AH13" s="212"/>
      <c r="AI13" s="212"/>
      <c r="AJ13" s="212"/>
      <c r="AK13" s="212"/>
      <c r="AL13" s="156"/>
      <c r="AM13" s="97"/>
      <c r="AN13" s="94"/>
      <c r="AO13" s="94"/>
      <c r="AP13" s="94"/>
      <c r="AQ13" s="94"/>
      <c r="AR13" s="94"/>
    </row>
    <row r="14" spans="1:44" s="3" customFormat="1" ht="13.5">
      <c r="A14" s="97"/>
      <c r="B14" s="210">
        <v>1</v>
      </c>
      <c r="C14" s="210"/>
      <c r="D14" s="97"/>
      <c r="E14" s="102"/>
      <c r="F14" s="106"/>
      <c r="G14" s="97"/>
      <c r="H14" s="210">
        <v>2</v>
      </c>
      <c r="I14" s="210"/>
      <c r="J14" s="200" t="s">
        <v>184</v>
      </c>
      <c r="K14" s="221"/>
      <c r="L14" s="221"/>
      <c r="M14" s="221"/>
      <c r="N14" s="210">
        <v>3</v>
      </c>
      <c r="O14" s="210"/>
      <c r="P14" s="97"/>
      <c r="Q14" s="97"/>
      <c r="R14" s="97"/>
      <c r="S14" s="220">
        <v>4</v>
      </c>
      <c r="T14" s="220"/>
      <c r="U14" s="200" t="s">
        <v>184</v>
      </c>
      <c r="V14" s="221"/>
      <c r="W14" s="221"/>
      <c r="X14" s="221"/>
      <c r="Y14" s="210">
        <v>5</v>
      </c>
      <c r="Z14" s="210"/>
      <c r="AA14" s="97"/>
      <c r="AB14" s="97"/>
      <c r="AC14" s="97"/>
      <c r="AD14" s="97"/>
      <c r="AE14" s="210">
        <v>6</v>
      </c>
      <c r="AF14" s="210"/>
      <c r="AG14" s="200" t="s">
        <v>184</v>
      </c>
      <c r="AH14" s="221"/>
      <c r="AI14" s="221"/>
      <c r="AJ14" s="221"/>
      <c r="AK14" s="210">
        <v>7</v>
      </c>
      <c r="AL14" s="210"/>
      <c r="AM14" s="97"/>
      <c r="AN14" s="27"/>
      <c r="AO14" s="27"/>
      <c r="AP14" s="27"/>
      <c r="AQ14" s="27"/>
      <c r="AR14" s="27"/>
    </row>
    <row r="15" spans="1:44" s="3" customFormat="1" ht="13.5">
      <c r="A15" s="97"/>
      <c r="B15" s="73"/>
      <c r="C15" s="73"/>
      <c r="D15" s="97"/>
      <c r="E15" s="102"/>
      <c r="F15" s="106"/>
      <c r="G15" s="73"/>
      <c r="H15" s="73"/>
      <c r="I15" s="97"/>
      <c r="J15" s="97"/>
      <c r="K15" s="102"/>
      <c r="L15" s="43"/>
      <c r="M15" s="73"/>
      <c r="N15" s="73"/>
      <c r="O15" s="97"/>
      <c r="P15" s="97"/>
      <c r="Q15" s="73"/>
      <c r="R15" s="73"/>
      <c r="S15" s="97"/>
      <c r="T15" s="97"/>
      <c r="U15" s="97"/>
      <c r="V15" s="73"/>
      <c r="W15" s="161"/>
      <c r="X15" s="97"/>
      <c r="Y15" s="97"/>
      <c r="Z15" s="97"/>
      <c r="AA15" s="73"/>
      <c r="AB15" s="73"/>
      <c r="AC15" s="97"/>
      <c r="AD15" s="97"/>
      <c r="AE15" s="97"/>
      <c r="AF15" s="73"/>
      <c r="AG15" s="73"/>
      <c r="AH15" s="97"/>
      <c r="AI15" s="156"/>
      <c r="AJ15" s="97"/>
      <c r="AK15" s="73"/>
      <c r="AL15" s="73"/>
      <c r="AM15" s="97"/>
      <c r="AN15" s="94"/>
      <c r="AO15" s="94"/>
      <c r="AP15" s="94"/>
      <c r="AQ15" s="94"/>
      <c r="AR15" s="94"/>
    </row>
    <row r="16" spans="1:44" s="3" customFormat="1" ht="13.5">
      <c r="A16" s="97"/>
      <c r="B16" s="73"/>
      <c r="C16" s="73"/>
      <c r="D16" s="97"/>
      <c r="E16" s="102"/>
      <c r="F16" s="106"/>
      <c r="G16" s="73"/>
      <c r="H16" s="73"/>
      <c r="I16" s="97"/>
      <c r="J16" s="97"/>
      <c r="K16" s="102"/>
      <c r="L16" s="43"/>
      <c r="M16" s="73"/>
      <c r="N16" s="225" t="s">
        <v>183</v>
      </c>
      <c r="O16" s="225"/>
      <c r="P16" s="225"/>
      <c r="Q16" s="225"/>
      <c r="R16" s="225"/>
      <c r="S16" s="225"/>
      <c r="T16" s="225"/>
      <c r="U16" s="97"/>
      <c r="V16" s="73"/>
      <c r="W16" s="161"/>
      <c r="X16" s="97"/>
      <c r="Y16" s="97"/>
      <c r="Z16" s="97"/>
      <c r="AA16" s="73"/>
      <c r="AB16" s="73"/>
      <c r="AC16" s="97"/>
      <c r="AD16" s="97"/>
      <c r="AE16" s="97"/>
      <c r="AF16" s="73"/>
      <c r="AG16" s="73"/>
      <c r="AH16" s="97"/>
      <c r="AI16" s="156"/>
      <c r="AJ16" s="97"/>
      <c r="AK16" s="73"/>
      <c r="AL16" s="185" t="s">
        <v>182</v>
      </c>
      <c r="AM16" s="185"/>
      <c r="AN16" s="185"/>
      <c r="AO16" s="185"/>
      <c r="AP16" s="185"/>
      <c r="AQ16" s="185"/>
      <c r="AR16" s="185"/>
    </row>
    <row r="17" spans="1:44" s="3" customFormat="1" ht="13.5">
      <c r="A17" s="97"/>
      <c r="B17" s="73"/>
      <c r="C17" s="73"/>
      <c r="D17" s="97"/>
      <c r="E17" s="102"/>
      <c r="F17" s="106"/>
      <c r="G17" s="73"/>
      <c r="H17" s="45"/>
      <c r="I17" s="45"/>
      <c r="J17" s="45"/>
      <c r="K17" s="45"/>
      <c r="L17" s="44"/>
      <c r="M17" s="73"/>
      <c r="N17" s="214" t="s">
        <v>177</v>
      </c>
      <c r="O17" s="214"/>
      <c r="P17" s="214"/>
      <c r="Q17" s="214"/>
      <c r="R17" s="214"/>
      <c r="S17" s="214"/>
      <c r="T17" s="214"/>
      <c r="U17" s="97"/>
      <c r="V17" s="73"/>
      <c r="W17" s="161"/>
      <c r="X17" s="97"/>
      <c r="Y17" s="97"/>
      <c r="Z17" s="97"/>
      <c r="AA17" s="224" t="s">
        <v>135</v>
      </c>
      <c r="AB17" s="224"/>
      <c r="AC17" s="224"/>
      <c r="AD17" s="224"/>
      <c r="AE17" s="224"/>
      <c r="AF17" s="224"/>
      <c r="AG17" s="73"/>
      <c r="AH17" s="97"/>
      <c r="AI17" s="156"/>
      <c r="AJ17" s="97"/>
      <c r="AK17" s="73"/>
      <c r="AL17" s="73"/>
      <c r="AM17" s="97"/>
      <c r="AN17" s="85"/>
      <c r="AO17" s="85"/>
      <c r="AP17" s="85"/>
      <c r="AQ17" s="85"/>
      <c r="AR17" s="85"/>
    </row>
    <row r="18" spans="1:44" s="3" customFormat="1" ht="14.25" thickBot="1">
      <c r="A18" s="97"/>
      <c r="B18" s="73"/>
      <c r="C18" s="73"/>
      <c r="D18" s="97"/>
      <c r="E18" s="102"/>
      <c r="F18" s="106"/>
      <c r="G18" s="73"/>
      <c r="H18" s="113"/>
      <c r="I18" s="113"/>
      <c r="J18" s="113"/>
      <c r="K18" s="113"/>
      <c r="L18" s="216" t="s">
        <v>137</v>
      </c>
      <c r="M18" s="217"/>
      <c r="N18" s="217"/>
      <c r="O18" s="217"/>
      <c r="P18" s="217"/>
      <c r="Q18" s="198"/>
      <c r="R18" s="198"/>
      <c r="S18" s="200" t="s">
        <v>184</v>
      </c>
      <c r="T18" s="200"/>
      <c r="U18" s="200"/>
      <c r="V18" s="200"/>
      <c r="W18" s="161"/>
      <c r="X18" s="97"/>
      <c r="Y18" s="97"/>
      <c r="Z18" s="97"/>
      <c r="AA18" s="214" t="s">
        <v>182</v>
      </c>
      <c r="AB18" s="215"/>
      <c r="AC18" s="215"/>
      <c r="AD18" s="215"/>
      <c r="AE18" s="215"/>
      <c r="AF18" s="215"/>
      <c r="AG18" s="73"/>
      <c r="AH18" s="97"/>
      <c r="AI18" s="156"/>
      <c r="AJ18" s="97"/>
      <c r="AK18" s="73"/>
      <c r="AL18" s="184" t="s">
        <v>134</v>
      </c>
      <c r="AM18" s="184"/>
      <c r="AN18" s="184"/>
      <c r="AO18" s="184"/>
      <c r="AP18" s="184"/>
      <c r="AQ18" s="184"/>
      <c r="AR18" s="184"/>
    </row>
    <row r="19" spans="1:44" s="3" customFormat="1" ht="14.25" thickTop="1">
      <c r="A19" s="97"/>
      <c r="B19" s="73"/>
      <c r="C19" s="73"/>
      <c r="D19" s="97"/>
      <c r="E19" s="102"/>
      <c r="F19" s="106"/>
      <c r="G19" s="73"/>
      <c r="H19" s="97"/>
      <c r="I19" s="114"/>
      <c r="J19" s="192" t="s">
        <v>225</v>
      </c>
      <c r="K19" s="192"/>
      <c r="L19" s="97"/>
      <c r="M19" s="73"/>
      <c r="N19" s="97"/>
      <c r="O19" s="97"/>
      <c r="P19" s="97"/>
      <c r="Q19" s="162"/>
      <c r="R19" s="162"/>
      <c r="S19" s="163"/>
      <c r="T19" s="163"/>
      <c r="U19" s="163"/>
      <c r="V19" s="162"/>
      <c r="W19" s="194" t="s">
        <v>226</v>
      </c>
      <c r="X19" s="194"/>
      <c r="Y19" s="97"/>
      <c r="Z19" s="97"/>
      <c r="AA19" s="198" t="s">
        <v>137</v>
      </c>
      <c r="AB19" s="212"/>
      <c r="AC19" s="212"/>
      <c r="AD19" s="212"/>
      <c r="AE19" s="212"/>
      <c r="AF19" s="212"/>
      <c r="AG19" s="73"/>
      <c r="AH19" s="97"/>
      <c r="AI19" s="156"/>
      <c r="AJ19" s="97"/>
      <c r="AK19" s="73"/>
      <c r="AL19" s="73"/>
      <c r="AM19" s="119"/>
      <c r="AN19" s="54"/>
      <c r="AO19" s="54"/>
      <c r="AP19" s="54"/>
      <c r="AQ19" s="54"/>
      <c r="AR19" s="54"/>
    </row>
    <row r="20" spans="1:46" s="3" customFormat="1" ht="14.25" thickBot="1">
      <c r="A20" s="73"/>
      <c r="B20" s="97"/>
      <c r="C20" s="97"/>
      <c r="D20" s="39"/>
      <c r="E20" s="39"/>
      <c r="F20" s="99"/>
      <c r="G20" s="98"/>
      <c r="H20" s="98"/>
      <c r="I20" s="98"/>
      <c r="J20" s="98"/>
      <c r="K20" s="98"/>
      <c r="L20" s="98"/>
      <c r="M20" s="98"/>
      <c r="N20" s="98"/>
      <c r="O20" s="17"/>
      <c r="P20" s="17"/>
      <c r="Q20" s="98"/>
      <c r="R20" s="98"/>
      <c r="S20" s="98"/>
      <c r="T20" s="158"/>
      <c r="U20" s="158"/>
      <c r="V20" s="158"/>
      <c r="W20" s="158"/>
      <c r="X20" s="331"/>
      <c r="Y20" s="331"/>
      <c r="Z20" s="158"/>
      <c r="AA20" s="158"/>
      <c r="AB20" s="333" t="s">
        <v>13</v>
      </c>
      <c r="AC20" s="334"/>
      <c r="AD20" s="334"/>
      <c r="AE20" s="334"/>
      <c r="AF20" s="158"/>
      <c r="AG20" s="158"/>
      <c r="AH20" s="158"/>
      <c r="AI20" s="335"/>
      <c r="AJ20" s="39"/>
      <c r="AK20" s="97"/>
      <c r="AL20" s="97"/>
      <c r="AM20" s="97"/>
      <c r="AN20" s="94"/>
      <c r="AO20" s="94"/>
      <c r="AP20" s="94"/>
      <c r="AQ20" s="94"/>
      <c r="AR20" s="94"/>
      <c r="AS20" s="12"/>
      <c r="AT20" s="12"/>
    </row>
    <row r="21" spans="1:46" s="3" customFormat="1" ht="14.25" thickTop="1">
      <c r="A21" s="97"/>
      <c r="B21" s="210">
        <v>1</v>
      </c>
      <c r="C21" s="210"/>
      <c r="D21" s="192" t="s">
        <v>219</v>
      </c>
      <c r="E21" s="192"/>
      <c r="F21" s="97"/>
      <c r="G21" s="97"/>
      <c r="H21" s="210">
        <v>2</v>
      </c>
      <c r="I21" s="210"/>
      <c r="J21" s="97"/>
      <c r="K21" s="97"/>
      <c r="L21" s="97"/>
      <c r="M21" s="97"/>
      <c r="N21" s="210">
        <v>3</v>
      </c>
      <c r="O21" s="210"/>
      <c r="P21" s="97"/>
      <c r="Q21" s="97"/>
      <c r="R21" s="97"/>
      <c r="S21" s="210">
        <v>4</v>
      </c>
      <c r="T21" s="210"/>
      <c r="U21" s="97"/>
      <c r="V21" s="97"/>
      <c r="W21" s="97"/>
      <c r="X21" s="97"/>
      <c r="Y21" s="210">
        <v>5</v>
      </c>
      <c r="Z21" s="210"/>
      <c r="AA21" s="97"/>
      <c r="AB21" s="97"/>
      <c r="AC21" s="97"/>
      <c r="AD21" s="97"/>
      <c r="AE21" s="210">
        <v>6</v>
      </c>
      <c r="AF21" s="210"/>
      <c r="AG21" s="97"/>
      <c r="AH21" s="97"/>
      <c r="AI21" s="194" t="s">
        <v>223</v>
      </c>
      <c r="AJ21" s="194"/>
      <c r="AK21" s="210">
        <v>7</v>
      </c>
      <c r="AL21" s="210"/>
      <c r="AM21" s="97"/>
      <c r="AN21" s="60"/>
      <c r="AO21" s="60"/>
      <c r="AP21" s="4"/>
      <c r="AQ21" s="4"/>
      <c r="AR21" s="4"/>
      <c r="AS21" s="12"/>
      <c r="AT21" s="12"/>
    </row>
    <row r="22" spans="1:44" ht="150" customHeight="1">
      <c r="A22" s="123"/>
      <c r="B22" s="190" t="s">
        <v>118</v>
      </c>
      <c r="C22" s="211"/>
      <c r="D22" s="123"/>
      <c r="E22" s="123"/>
      <c r="F22" s="123"/>
      <c r="G22" s="124"/>
      <c r="H22" s="190" t="s">
        <v>151</v>
      </c>
      <c r="I22" s="211"/>
      <c r="J22" s="123"/>
      <c r="K22" s="123"/>
      <c r="L22" s="124"/>
      <c r="M22" s="124"/>
      <c r="N22" s="190" t="s">
        <v>57</v>
      </c>
      <c r="O22" s="211"/>
      <c r="P22" s="125"/>
      <c r="Q22" s="124"/>
      <c r="R22" s="124"/>
      <c r="S22" s="190" t="s">
        <v>152</v>
      </c>
      <c r="T22" s="211"/>
      <c r="U22" s="125"/>
      <c r="V22" s="124"/>
      <c r="W22" s="124"/>
      <c r="X22" s="125"/>
      <c r="Y22" s="190" t="s">
        <v>153</v>
      </c>
      <c r="Z22" s="211"/>
      <c r="AA22" s="124"/>
      <c r="AB22" s="124"/>
      <c r="AC22" s="125"/>
      <c r="AD22" s="125"/>
      <c r="AE22" s="190" t="s">
        <v>150</v>
      </c>
      <c r="AF22" s="211"/>
      <c r="AG22" s="124"/>
      <c r="AH22" s="123"/>
      <c r="AI22" s="123"/>
      <c r="AJ22" s="123"/>
      <c r="AK22" s="190" t="s">
        <v>33</v>
      </c>
      <c r="AL22" s="211"/>
      <c r="AM22" s="123"/>
      <c r="AN22" s="188" t="s">
        <v>176</v>
      </c>
      <c r="AO22" s="188"/>
      <c r="AP22" s="188"/>
      <c r="AQ22" s="188"/>
      <c r="AR22" s="188"/>
    </row>
  </sheetData>
  <sheetProtection/>
  <mergeCells count="79">
    <mergeCell ref="AL5:AR5"/>
    <mergeCell ref="AL11:AR11"/>
    <mergeCell ref="AL12:AR12"/>
    <mergeCell ref="AL9:AR9"/>
    <mergeCell ref="AL4:AR4"/>
    <mergeCell ref="O5:T5"/>
    <mergeCell ref="Z8:AE8"/>
    <mergeCell ref="AL10:AM10"/>
    <mergeCell ref="T11:Y11"/>
    <mergeCell ref="AF11:AK11"/>
    <mergeCell ref="I13:N13"/>
    <mergeCell ref="AA17:AF17"/>
    <mergeCell ref="X9:AC9"/>
    <mergeCell ref="AD9:AG9"/>
    <mergeCell ref="I9:K9"/>
    <mergeCell ref="N16:T16"/>
    <mergeCell ref="N17:T17"/>
    <mergeCell ref="Z10:AA10"/>
    <mergeCell ref="AD10:AE10"/>
    <mergeCell ref="I11:N11"/>
    <mergeCell ref="P1:S1"/>
    <mergeCell ref="F2:G2"/>
    <mergeCell ref="AC2:AD2"/>
    <mergeCell ref="O3:T3"/>
    <mergeCell ref="O4:T4"/>
    <mergeCell ref="AL2:AR2"/>
    <mergeCell ref="A6:B6"/>
    <mergeCell ref="L6:M6"/>
    <mergeCell ref="U6:V6"/>
    <mergeCell ref="AI6:AJ6"/>
    <mergeCell ref="U14:X14"/>
    <mergeCell ref="T13:Y13"/>
    <mergeCell ref="AG14:AJ14"/>
    <mergeCell ref="AF13:AK13"/>
    <mergeCell ref="P6:S6"/>
    <mergeCell ref="Z7:AE7"/>
    <mergeCell ref="D7:J7"/>
    <mergeCell ref="D8:J8"/>
    <mergeCell ref="C9:H9"/>
    <mergeCell ref="G10:H10"/>
    <mergeCell ref="O10:P10"/>
    <mergeCell ref="R10:S10"/>
    <mergeCell ref="I12:N12"/>
    <mergeCell ref="T12:Y12"/>
    <mergeCell ref="AF12:AK12"/>
    <mergeCell ref="B14:C14"/>
    <mergeCell ref="H14:I14"/>
    <mergeCell ref="N14:O14"/>
    <mergeCell ref="S14:T14"/>
    <mergeCell ref="Y14:Z14"/>
    <mergeCell ref="AE14:AF14"/>
    <mergeCell ref="J14:M14"/>
    <mergeCell ref="AK14:AL14"/>
    <mergeCell ref="AA18:AF18"/>
    <mergeCell ref="S18:V18"/>
    <mergeCell ref="L18:R18"/>
    <mergeCell ref="AL18:AR18"/>
    <mergeCell ref="AL16:AR16"/>
    <mergeCell ref="B21:C21"/>
    <mergeCell ref="D21:E21"/>
    <mergeCell ref="H21:I21"/>
    <mergeCell ref="N21:O21"/>
    <mergeCell ref="S21:T21"/>
    <mergeCell ref="B22:C22"/>
    <mergeCell ref="H22:I22"/>
    <mergeCell ref="J19:K19"/>
    <mergeCell ref="W19:X19"/>
    <mergeCell ref="AE22:AF22"/>
    <mergeCell ref="Y21:Z21"/>
    <mergeCell ref="AA19:AF19"/>
    <mergeCell ref="AB20:AE20"/>
    <mergeCell ref="AN22:AR22"/>
    <mergeCell ref="AE21:AF21"/>
    <mergeCell ref="AI21:AJ21"/>
    <mergeCell ref="AK21:AL21"/>
    <mergeCell ref="N22:O22"/>
    <mergeCell ref="S22:T22"/>
    <mergeCell ref="Y22:Z22"/>
    <mergeCell ref="AK22:AL22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1"/>
  <headerFooter alignWithMargins="0">
    <oddHeader>&amp;C&amp;"ＭＳ Ｐゴシック,太字"令和４年度　一宮市春季市民バスケットボール大会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7"/>
  <sheetViews>
    <sheetView tabSelected="1" zoomScalePageLayoutView="0" workbookViewId="0" topLeftCell="A1">
      <selection activeCell="AH3" sqref="AH3"/>
    </sheetView>
  </sheetViews>
  <sheetFormatPr defaultColWidth="9.00390625" defaultRowHeight="13.5"/>
  <cols>
    <col min="1" max="55" width="2.125" style="0" customWidth="1"/>
  </cols>
  <sheetData>
    <row r="1" spans="1:53" s="3" customFormat="1" ht="13.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P1" s="97"/>
      <c r="Q1" s="97"/>
      <c r="R1" s="189" t="s">
        <v>3</v>
      </c>
      <c r="S1" s="189"/>
      <c r="T1" s="189"/>
      <c r="U1" s="189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2" spans="1:54" s="3" customFormat="1" ht="14.25" thickBot="1">
      <c r="A2" s="97"/>
      <c r="B2" s="97"/>
      <c r="C2" s="97"/>
      <c r="D2" s="192" t="s">
        <v>257</v>
      </c>
      <c r="E2" s="192"/>
      <c r="F2" s="158"/>
      <c r="G2" s="331"/>
      <c r="H2" s="331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332"/>
      <c r="T2" s="98"/>
      <c r="U2" s="98"/>
      <c r="X2" s="97"/>
      <c r="Y2" s="97"/>
      <c r="Z2" s="97"/>
      <c r="AA2" s="39"/>
      <c r="AB2" s="39"/>
      <c r="AC2" s="100"/>
      <c r="AD2" s="97"/>
      <c r="AE2" s="97"/>
      <c r="AF2" s="97"/>
      <c r="AG2" s="97"/>
      <c r="AH2" s="194" t="s">
        <v>256</v>
      </c>
      <c r="AI2" s="194"/>
      <c r="AJ2" s="97"/>
      <c r="AK2" s="101"/>
      <c r="AL2" s="12"/>
      <c r="AP2" s="12"/>
      <c r="AW2" s="12"/>
      <c r="AX2" s="12"/>
      <c r="BB2" s="12"/>
    </row>
    <row r="3" spans="1:55" s="3" customFormat="1" ht="13.5" customHeight="1" thickTop="1">
      <c r="A3" s="97"/>
      <c r="B3" s="97"/>
      <c r="C3" s="97"/>
      <c r="D3" s="97"/>
      <c r="E3" s="152"/>
      <c r="F3" s="97"/>
      <c r="G3" s="97"/>
      <c r="H3" s="97"/>
      <c r="I3" s="97"/>
      <c r="J3" s="97"/>
      <c r="Q3" s="224" t="s">
        <v>135</v>
      </c>
      <c r="R3" s="224"/>
      <c r="S3" s="224"/>
      <c r="T3" s="222"/>
      <c r="U3" s="222"/>
      <c r="V3" s="222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75"/>
      <c r="AH3" s="97"/>
      <c r="AI3" s="97"/>
      <c r="AJ3" s="97"/>
      <c r="AK3" s="97"/>
      <c r="AL3" s="185" t="s">
        <v>182</v>
      </c>
      <c r="AM3" s="185"/>
      <c r="AN3" s="185"/>
      <c r="AO3" s="185"/>
      <c r="AP3" s="185"/>
      <c r="AQ3" s="185"/>
      <c r="AR3" s="85"/>
      <c r="AS3" s="85"/>
      <c r="AT3" s="85"/>
      <c r="AU3" s="85"/>
      <c r="AV3" s="85"/>
      <c r="BC3" s="85"/>
    </row>
    <row r="4" spans="1:54" s="3" customFormat="1" ht="13.5" customHeight="1">
      <c r="A4" s="97"/>
      <c r="B4" s="97"/>
      <c r="C4" s="97"/>
      <c r="D4" s="97"/>
      <c r="E4" s="152"/>
      <c r="F4" s="97"/>
      <c r="G4" s="97"/>
      <c r="H4" s="97"/>
      <c r="I4" s="97"/>
      <c r="J4" s="97"/>
      <c r="Q4" s="198" t="s">
        <v>138</v>
      </c>
      <c r="R4" s="198"/>
      <c r="S4" s="198"/>
      <c r="T4" s="198"/>
      <c r="U4" s="198"/>
      <c r="V4" s="198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52"/>
      <c r="AH4" s="97"/>
      <c r="AI4" s="97"/>
      <c r="AJ4" s="97"/>
      <c r="AK4" s="97"/>
      <c r="AL4" s="12"/>
      <c r="AP4" s="12"/>
      <c r="AW4" s="12"/>
      <c r="AX4" s="12"/>
      <c r="BB4" s="12"/>
    </row>
    <row r="5" spans="1:55" s="3" customFormat="1" ht="13.5" customHeight="1">
      <c r="A5" s="39"/>
      <c r="B5" s="39"/>
      <c r="C5" s="97"/>
      <c r="D5" s="97"/>
      <c r="E5" s="152"/>
      <c r="F5" s="97"/>
      <c r="G5" s="97"/>
      <c r="H5" s="97"/>
      <c r="I5" s="97"/>
      <c r="J5" s="39"/>
      <c r="Q5" s="200" t="s">
        <v>12</v>
      </c>
      <c r="R5" s="200"/>
      <c r="S5" s="200"/>
      <c r="T5" s="200"/>
      <c r="U5" s="200"/>
      <c r="V5" s="200"/>
      <c r="W5" s="100"/>
      <c r="X5" s="97"/>
      <c r="Y5" s="97"/>
      <c r="Z5" s="97"/>
      <c r="AA5" s="97"/>
      <c r="AB5" s="97"/>
      <c r="AC5" s="97"/>
      <c r="AD5" s="97"/>
      <c r="AE5" s="97"/>
      <c r="AF5" s="97"/>
      <c r="AG5" s="176"/>
      <c r="AH5" s="39"/>
      <c r="AI5" s="97"/>
      <c r="AJ5" s="97"/>
      <c r="AK5" s="184" t="s">
        <v>134</v>
      </c>
      <c r="AL5" s="184"/>
      <c r="AM5" s="184"/>
      <c r="AN5" s="184"/>
      <c r="AO5" s="184"/>
      <c r="AP5" s="184"/>
      <c r="AQ5" s="184"/>
      <c r="AR5" s="184"/>
      <c r="AS5" s="54"/>
      <c r="AT5" s="54"/>
      <c r="AU5" s="54"/>
      <c r="AV5" s="54"/>
      <c r="BC5" s="54"/>
    </row>
    <row r="6" spans="1:55" s="3" customFormat="1" ht="13.5">
      <c r="A6" s="97"/>
      <c r="B6" s="97"/>
      <c r="C6" s="97"/>
      <c r="D6" s="97"/>
      <c r="E6" s="171"/>
      <c r="F6" s="38"/>
      <c r="G6" s="38"/>
      <c r="H6" s="38"/>
      <c r="I6" s="38"/>
      <c r="J6" s="38"/>
      <c r="K6" s="107"/>
      <c r="L6" s="10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38"/>
      <c r="AA6" s="38"/>
      <c r="AB6" s="38"/>
      <c r="AC6" s="38"/>
      <c r="AD6" s="38"/>
      <c r="AE6" s="38"/>
      <c r="AF6" s="107"/>
      <c r="AG6" s="152"/>
      <c r="AH6" s="97"/>
      <c r="AI6" s="97"/>
      <c r="AJ6" s="97"/>
      <c r="AK6" s="9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BC6" s="27"/>
    </row>
    <row r="7" spans="1:55" s="3" customFormat="1" ht="14.25" thickBot="1">
      <c r="A7" s="108"/>
      <c r="B7" s="108"/>
      <c r="C7" s="108"/>
      <c r="D7" s="108"/>
      <c r="E7" s="172"/>
      <c r="F7" s="128"/>
      <c r="G7" s="128"/>
      <c r="H7" s="128"/>
      <c r="I7" s="128"/>
      <c r="J7" s="122"/>
      <c r="K7" s="122"/>
      <c r="L7" s="129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28"/>
      <c r="AB7" s="122"/>
      <c r="AC7" s="122"/>
      <c r="AD7" s="122"/>
      <c r="AE7" s="122"/>
      <c r="AF7" s="129"/>
      <c r="AG7" s="177"/>
      <c r="AH7" s="108"/>
      <c r="AI7" s="108"/>
      <c r="AJ7" s="108"/>
      <c r="AK7" s="108"/>
      <c r="AL7" s="108"/>
      <c r="AM7" s="108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</row>
    <row r="8" spans="1:55" s="3" customFormat="1" ht="13.5">
      <c r="A8" s="109"/>
      <c r="B8" s="109"/>
      <c r="C8" s="109"/>
      <c r="D8" s="109"/>
      <c r="E8" s="173"/>
      <c r="F8" s="88"/>
      <c r="G8" s="88"/>
      <c r="H8" s="88"/>
      <c r="I8" s="88"/>
      <c r="J8" s="110"/>
      <c r="K8" s="110"/>
      <c r="L8" s="132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88"/>
      <c r="AB8" s="110"/>
      <c r="AC8" s="110"/>
      <c r="AD8" s="110"/>
      <c r="AE8" s="110"/>
      <c r="AF8" s="132"/>
      <c r="AG8" s="178"/>
      <c r="AH8" s="109"/>
      <c r="AI8" s="109"/>
      <c r="AJ8" s="109"/>
      <c r="AK8" s="109"/>
      <c r="AL8" s="109"/>
      <c r="AM8" s="109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</row>
    <row r="9" spans="1:55" s="3" customFormat="1" ht="14.25" thickBot="1">
      <c r="A9" s="192" t="s">
        <v>246</v>
      </c>
      <c r="B9" s="192"/>
      <c r="C9" s="158"/>
      <c r="D9" s="158"/>
      <c r="E9" s="174"/>
      <c r="F9" s="98"/>
      <c r="G9" s="41"/>
      <c r="H9" s="41"/>
      <c r="I9" s="194" t="s">
        <v>247</v>
      </c>
      <c r="J9" s="194"/>
      <c r="K9" s="100"/>
      <c r="L9" s="100"/>
      <c r="M9" s="97"/>
      <c r="N9" s="97"/>
      <c r="O9" s="39"/>
      <c r="P9" s="39"/>
      <c r="Z9" s="11"/>
      <c r="AA9" s="39"/>
      <c r="AB9" s="100"/>
      <c r="AC9" s="100"/>
      <c r="AD9" s="189" t="s">
        <v>157</v>
      </c>
      <c r="AE9" s="189"/>
      <c r="AF9" s="189"/>
      <c r="AG9" s="189"/>
      <c r="AH9" s="189"/>
      <c r="AI9" s="189"/>
      <c r="AJ9" s="189"/>
      <c r="AK9" s="189"/>
      <c r="AL9" s="39"/>
      <c r="AM9" s="39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</row>
    <row r="10" spans="1:55" s="3" customFormat="1" ht="13.5" customHeight="1" thickTop="1">
      <c r="A10" s="97"/>
      <c r="B10" s="152"/>
      <c r="C10" s="231" t="s">
        <v>178</v>
      </c>
      <c r="D10" s="231"/>
      <c r="E10" s="231"/>
      <c r="F10" s="232"/>
      <c r="G10" s="232"/>
      <c r="H10" s="232"/>
      <c r="I10" s="126"/>
      <c r="J10" s="38"/>
      <c r="K10" s="38"/>
      <c r="L10" s="114"/>
      <c r="M10" s="114"/>
      <c r="N10" s="97"/>
      <c r="O10" s="114"/>
      <c r="P10" s="114"/>
      <c r="Q10" s="97"/>
      <c r="R10" s="97"/>
      <c r="S10" s="97"/>
      <c r="T10" s="97"/>
      <c r="U10" s="57"/>
      <c r="V10" s="114"/>
      <c r="W10" s="114"/>
      <c r="X10" s="114"/>
      <c r="Y10" s="97"/>
      <c r="Z10" s="114"/>
      <c r="AA10" s="97"/>
      <c r="AB10" s="97"/>
      <c r="AC10" s="97"/>
      <c r="AD10" s="97"/>
      <c r="AE10" s="97"/>
      <c r="AF10" s="97"/>
      <c r="AG10" s="57"/>
      <c r="AH10" s="114"/>
      <c r="AI10" s="114"/>
      <c r="AJ10" s="114"/>
      <c r="AK10" s="97"/>
      <c r="AL10" s="97"/>
      <c r="AM10" s="97"/>
      <c r="AN10" s="31"/>
      <c r="AO10" s="31"/>
      <c r="AP10" s="31"/>
      <c r="AQ10" s="31"/>
      <c r="AR10" s="31"/>
      <c r="AS10" s="31"/>
      <c r="AT10" s="31"/>
      <c r="AU10" s="31"/>
      <c r="AV10" s="54"/>
      <c r="AW10" s="54"/>
      <c r="AX10" s="54"/>
      <c r="AY10" s="54"/>
      <c r="AZ10" s="54"/>
      <c r="BA10" s="54"/>
      <c r="BB10" s="54"/>
      <c r="BC10" s="54"/>
    </row>
    <row r="11" spans="1:55" s="3" customFormat="1" ht="13.5">
      <c r="A11" s="97"/>
      <c r="B11" s="152"/>
      <c r="C11" s="198" t="s">
        <v>136</v>
      </c>
      <c r="D11" s="212"/>
      <c r="E11" s="212"/>
      <c r="F11" s="212"/>
      <c r="G11" s="212"/>
      <c r="H11" s="223"/>
      <c r="I11" s="40"/>
      <c r="J11" s="134"/>
      <c r="K11" s="134"/>
      <c r="L11" s="288"/>
      <c r="M11" s="289"/>
      <c r="N11" s="289"/>
      <c r="O11" s="289"/>
      <c r="P11" s="289"/>
      <c r="Q11" s="290"/>
      <c r="R11" s="253">
        <v>3</v>
      </c>
      <c r="S11" s="254"/>
      <c r="T11" s="254"/>
      <c r="U11" s="254"/>
      <c r="V11" s="254"/>
      <c r="W11" s="255"/>
      <c r="X11" s="253">
        <v>4</v>
      </c>
      <c r="Y11" s="254"/>
      <c r="Z11" s="254"/>
      <c r="AA11" s="254"/>
      <c r="AB11" s="254"/>
      <c r="AC11" s="255"/>
      <c r="AD11" s="253">
        <v>5</v>
      </c>
      <c r="AE11" s="254"/>
      <c r="AF11" s="254"/>
      <c r="AG11" s="254"/>
      <c r="AH11" s="254"/>
      <c r="AI11" s="255"/>
      <c r="AJ11" s="253" t="s">
        <v>164</v>
      </c>
      <c r="AK11" s="255"/>
      <c r="AL11" s="253" t="s">
        <v>165</v>
      </c>
      <c r="AM11" s="255"/>
      <c r="AN11" s="253" t="s">
        <v>166</v>
      </c>
      <c r="AO11" s="255"/>
      <c r="AP11" s="253" t="s">
        <v>167</v>
      </c>
      <c r="AQ11" s="255"/>
      <c r="AR11" s="253" t="s">
        <v>168</v>
      </c>
      <c r="AS11" s="255"/>
      <c r="AT11" s="253" t="s">
        <v>169</v>
      </c>
      <c r="AU11" s="255"/>
      <c r="AV11" s="54"/>
      <c r="BC11" s="54"/>
    </row>
    <row r="12" spans="1:55" s="3" customFormat="1" ht="13.5">
      <c r="A12" s="97"/>
      <c r="B12" s="152"/>
      <c r="C12" s="97"/>
      <c r="D12" s="200" t="s">
        <v>162</v>
      </c>
      <c r="E12" s="221"/>
      <c r="F12" s="221"/>
      <c r="G12" s="221"/>
      <c r="H12" s="97"/>
      <c r="I12" s="106"/>
      <c r="J12" s="57"/>
      <c r="K12" s="114"/>
      <c r="L12" s="291"/>
      <c r="M12" s="292"/>
      <c r="N12" s="292"/>
      <c r="O12" s="292"/>
      <c r="P12" s="292"/>
      <c r="Q12" s="293"/>
      <c r="R12" s="249" t="s">
        <v>69</v>
      </c>
      <c r="S12" s="200"/>
      <c r="T12" s="200"/>
      <c r="U12" s="200"/>
      <c r="V12" s="200"/>
      <c r="W12" s="250"/>
      <c r="X12" s="249" t="s">
        <v>30</v>
      </c>
      <c r="Y12" s="200"/>
      <c r="Z12" s="200"/>
      <c r="AA12" s="200"/>
      <c r="AB12" s="200"/>
      <c r="AC12" s="250"/>
      <c r="AD12" s="249" t="s">
        <v>157</v>
      </c>
      <c r="AE12" s="200"/>
      <c r="AF12" s="200"/>
      <c r="AG12" s="200"/>
      <c r="AH12" s="200"/>
      <c r="AI12" s="250"/>
      <c r="AJ12" s="249"/>
      <c r="AK12" s="250"/>
      <c r="AL12" s="249"/>
      <c r="AM12" s="250"/>
      <c r="AN12" s="249"/>
      <c r="AO12" s="250"/>
      <c r="AP12" s="249"/>
      <c r="AQ12" s="250"/>
      <c r="AR12" s="249"/>
      <c r="AS12" s="250"/>
      <c r="AT12" s="249"/>
      <c r="AU12" s="250"/>
      <c r="AV12" s="31"/>
      <c r="AW12" s="31"/>
      <c r="AX12" s="12"/>
      <c r="BB12" s="12"/>
      <c r="BC12" s="31"/>
    </row>
    <row r="13" spans="1:55" s="3" customFormat="1" ht="13.5">
      <c r="A13" s="97"/>
      <c r="B13" s="152"/>
      <c r="C13" s="97"/>
      <c r="D13" s="57"/>
      <c r="E13" s="114"/>
      <c r="F13" s="114"/>
      <c r="G13" s="114"/>
      <c r="H13" s="97"/>
      <c r="I13" s="106"/>
      <c r="J13" s="57"/>
      <c r="K13" s="114"/>
      <c r="L13" s="294"/>
      <c r="M13" s="295"/>
      <c r="N13" s="295"/>
      <c r="O13" s="295"/>
      <c r="P13" s="295"/>
      <c r="Q13" s="296"/>
      <c r="R13" s="251"/>
      <c r="S13" s="213"/>
      <c r="T13" s="213"/>
      <c r="U13" s="213"/>
      <c r="V13" s="213"/>
      <c r="W13" s="252"/>
      <c r="X13" s="251"/>
      <c r="Y13" s="213"/>
      <c r="Z13" s="213"/>
      <c r="AA13" s="213"/>
      <c r="AB13" s="213"/>
      <c r="AC13" s="252"/>
      <c r="AD13" s="251"/>
      <c r="AE13" s="213"/>
      <c r="AF13" s="213"/>
      <c r="AG13" s="213"/>
      <c r="AH13" s="213"/>
      <c r="AI13" s="252"/>
      <c r="AJ13" s="251"/>
      <c r="AK13" s="252"/>
      <c r="AL13" s="251"/>
      <c r="AM13" s="252"/>
      <c r="AN13" s="251"/>
      <c r="AO13" s="252"/>
      <c r="AP13" s="251"/>
      <c r="AQ13" s="252"/>
      <c r="AR13" s="251"/>
      <c r="AS13" s="252"/>
      <c r="AT13" s="251"/>
      <c r="AU13" s="252"/>
      <c r="AV13" s="31"/>
      <c r="BC13" s="31"/>
    </row>
    <row r="14" spans="1:55" s="3" customFormat="1" ht="13.5">
      <c r="A14" s="97"/>
      <c r="B14" s="210">
        <v>1</v>
      </c>
      <c r="C14" s="210"/>
      <c r="D14" s="97"/>
      <c r="E14" s="97"/>
      <c r="F14" s="97"/>
      <c r="G14" s="97"/>
      <c r="H14" s="210">
        <v>2</v>
      </c>
      <c r="I14" s="210"/>
      <c r="J14" s="97"/>
      <c r="K14" s="97"/>
      <c r="L14" s="253">
        <v>3</v>
      </c>
      <c r="M14" s="254"/>
      <c r="N14" s="254"/>
      <c r="O14" s="254"/>
      <c r="P14" s="254"/>
      <c r="Q14" s="255"/>
      <c r="R14" s="259"/>
      <c r="S14" s="260"/>
      <c r="T14" s="260"/>
      <c r="U14" s="260"/>
      <c r="V14" s="260"/>
      <c r="W14" s="261"/>
      <c r="X14" s="256" t="s">
        <v>227</v>
      </c>
      <c r="Y14" s="257"/>
      <c r="Z14" s="257"/>
      <c r="AA14" s="257"/>
      <c r="AB14" s="257"/>
      <c r="AC14" s="258"/>
      <c r="AD14" s="256" t="s">
        <v>227</v>
      </c>
      <c r="AE14" s="257"/>
      <c r="AF14" s="257"/>
      <c r="AG14" s="257"/>
      <c r="AH14" s="257"/>
      <c r="AI14" s="258"/>
      <c r="AJ14" s="243">
        <v>0</v>
      </c>
      <c r="AK14" s="244"/>
      <c r="AL14" s="243">
        <v>2</v>
      </c>
      <c r="AM14" s="244"/>
      <c r="AN14" s="243">
        <f>33+49</f>
        <v>82</v>
      </c>
      <c r="AO14" s="244"/>
      <c r="AP14" s="243">
        <f>79+94</f>
        <v>173</v>
      </c>
      <c r="AQ14" s="244"/>
      <c r="AR14" s="243">
        <f>+AN14-AP14</f>
        <v>-91</v>
      </c>
      <c r="AS14" s="244"/>
      <c r="AT14" s="243">
        <v>3</v>
      </c>
      <c r="AU14" s="244"/>
      <c r="AV14" s="27"/>
      <c r="AW14" s="31"/>
      <c r="AX14" s="31"/>
      <c r="AY14" s="31"/>
      <c r="AZ14" s="31"/>
      <c r="BA14" s="31"/>
      <c r="BB14" s="31"/>
      <c r="BC14" s="27"/>
    </row>
    <row r="15" spans="1:55" s="3" customFormat="1" ht="13.5">
      <c r="A15" s="97"/>
      <c r="B15" s="73"/>
      <c r="C15" s="73"/>
      <c r="D15" s="97"/>
      <c r="E15" s="102"/>
      <c r="F15" s="106"/>
      <c r="G15" s="73"/>
      <c r="H15" s="73"/>
      <c r="I15" s="97"/>
      <c r="J15" s="97"/>
      <c r="K15" s="97"/>
      <c r="L15" s="249" t="s">
        <v>69</v>
      </c>
      <c r="M15" s="200"/>
      <c r="N15" s="200"/>
      <c r="O15" s="200"/>
      <c r="P15" s="200"/>
      <c r="Q15" s="250"/>
      <c r="R15" s="262"/>
      <c r="S15" s="263"/>
      <c r="T15" s="263"/>
      <c r="U15" s="263"/>
      <c r="V15" s="263"/>
      <c r="W15" s="264"/>
      <c r="X15" s="233" t="s">
        <v>239</v>
      </c>
      <c r="Y15" s="234"/>
      <c r="Z15" s="234"/>
      <c r="AA15" s="234"/>
      <c r="AB15" s="234"/>
      <c r="AC15" s="235"/>
      <c r="AD15" s="233" t="s">
        <v>241</v>
      </c>
      <c r="AE15" s="234"/>
      <c r="AF15" s="234"/>
      <c r="AG15" s="234"/>
      <c r="AH15" s="234"/>
      <c r="AI15" s="235"/>
      <c r="AJ15" s="245"/>
      <c r="AK15" s="246"/>
      <c r="AL15" s="245"/>
      <c r="AM15" s="246"/>
      <c r="AN15" s="245"/>
      <c r="AO15" s="246"/>
      <c r="AP15" s="245"/>
      <c r="AQ15" s="246"/>
      <c r="AR15" s="245"/>
      <c r="AS15" s="246"/>
      <c r="AT15" s="245"/>
      <c r="AU15" s="246"/>
      <c r="AV15" s="94"/>
      <c r="AW15" s="185" t="s">
        <v>177</v>
      </c>
      <c r="AX15" s="185"/>
      <c r="AY15" s="185"/>
      <c r="AZ15" s="185"/>
      <c r="BA15" s="185"/>
      <c r="BB15" s="185"/>
      <c r="BC15" s="94"/>
    </row>
    <row r="16" spans="1:55" s="3" customFormat="1" ht="13.5">
      <c r="A16" s="97"/>
      <c r="B16" s="210">
        <v>1</v>
      </c>
      <c r="C16" s="210"/>
      <c r="D16" s="97"/>
      <c r="E16" s="102"/>
      <c r="F16" s="106"/>
      <c r="G16" s="97"/>
      <c r="H16" s="210">
        <v>2</v>
      </c>
      <c r="I16" s="210"/>
      <c r="J16" s="97"/>
      <c r="K16" s="97"/>
      <c r="L16" s="251"/>
      <c r="M16" s="213"/>
      <c r="N16" s="213"/>
      <c r="O16" s="213"/>
      <c r="P16" s="213"/>
      <c r="Q16" s="252"/>
      <c r="R16" s="265"/>
      <c r="S16" s="266"/>
      <c r="T16" s="266"/>
      <c r="U16" s="266"/>
      <c r="V16" s="266"/>
      <c r="W16" s="267"/>
      <c r="X16" s="236"/>
      <c r="Y16" s="237"/>
      <c r="Z16" s="237"/>
      <c r="AA16" s="237"/>
      <c r="AB16" s="237"/>
      <c r="AC16" s="238"/>
      <c r="AD16" s="236"/>
      <c r="AE16" s="237"/>
      <c r="AF16" s="237"/>
      <c r="AG16" s="237"/>
      <c r="AH16" s="237"/>
      <c r="AI16" s="238"/>
      <c r="AJ16" s="247"/>
      <c r="AK16" s="248"/>
      <c r="AL16" s="247"/>
      <c r="AM16" s="248"/>
      <c r="AN16" s="247"/>
      <c r="AO16" s="248"/>
      <c r="AP16" s="247"/>
      <c r="AQ16" s="248"/>
      <c r="AR16" s="247"/>
      <c r="AS16" s="248"/>
      <c r="AT16" s="247"/>
      <c r="AU16" s="248"/>
      <c r="AV16" s="96"/>
      <c r="AW16" s="96"/>
      <c r="AX16" s="96"/>
      <c r="AY16" s="96"/>
      <c r="AZ16" s="96"/>
      <c r="BA16" s="96"/>
      <c r="BB16" s="96"/>
      <c r="BC16" s="96"/>
    </row>
    <row r="17" spans="1:55" s="3" customFormat="1" ht="13.5">
      <c r="A17" s="97"/>
      <c r="B17" s="268" t="s">
        <v>29</v>
      </c>
      <c r="C17" s="269"/>
      <c r="D17" s="97"/>
      <c r="E17" s="102"/>
      <c r="F17" s="106"/>
      <c r="G17" s="97"/>
      <c r="H17" s="274" t="s">
        <v>155</v>
      </c>
      <c r="I17" s="275"/>
      <c r="J17" s="97"/>
      <c r="K17" s="97"/>
      <c r="L17" s="253">
        <v>4</v>
      </c>
      <c r="M17" s="254"/>
      <c r="N17" s="254"/>
      <c r="O17" s="254"/>
      <c r="P17" s="254"/>
      <c r="Q17" s="255"/>
      <c r="R17" s="256" t="s">
        <v>228</v>
      </c>
      <c r="S17" s="257"/>
      <c r="T17" s="257"/>
      <c r="U17" s="257"/>
      <c r="V17" s="257"/>
      <c r="W17" s="258"/>
      <c r="X17" s="280"/>
      <c r="Y17" s="281"/>
      <c r="Z17" s="281"/>
      <c r="AA17" s="281"/>
      <c r="AB17" s="281"/>
      <c r="AC17" s="282"/>
      <c r="AD17" s="256" t="s">
        <v>227</v>
      </c>
      <c r="AE17" s="257"/>
      <c r="AF17" s="257"/>
      <c r="AG17" s="257"/>
      <c r="AH17" s="257"/>
      <c r="AI17" s="258"/>
      <c r="AJ17" s="243">
        <v>1</v>
      </c>
      <c r="AK17" s="244"/>
      <c r="AL17" s="243">
        <v>1</v>
      </c>
      <c r="AM17" s="244"/>
      <c r="AN17" s="243">
        <f>79+60</f>
        <v>139</v>
      </c>
      <c r="AO17" s="244"/>
      <c r="AP17" s="243">
        <f>33+74</f>
        <v>107</v>
      </c>
      <c r="AQ17" s="244"/>
      <c r="AR17" s="243">
        <f>+AN17-AP17</f>
        <v>32</v>
      </c>
      <c r="AS17" s="244"/>
      <c r="AT17" s="243">
        <v>2</v>
      </c>
      <c r="AU17" s="244"/>
      <c r="AV17" s="240" t="s">
        <v>179</v>
      </c>
      <c r="AW17" s="187"/>
      <c r="AX17" s="187"/>
      <c r="AY17" s="187"/>
      <c r="AZ17" s="187"/>
      <c r="BA17" s="187"/>
      <c r="BB17" s="187"/>
      <c r="BC17" s="187"/>
    </row>
    <row r="18" spans="1:54" s="3" customFormat="1" ht="13.5" customHeight="1">
      <c r="A18" s="97"/>
      <c r="B18" s="270"/>
      <c r="C18" s="271"/>
      <c r="D18" s="97"/>
      <c r="E18" s="102"/>
      <c r="F18" s="106"/>
      <c r="G18" s="97"/>
      <c r="H18" s="276"/>
      <c r="I18" s="277"/>
      <c r="J18" s="97"/>
      <c r="K18" s="97"/>
      <c r="L18" s="249" t="s">
        <v>30</v>
      </c>
      <c r="M18" s="200"/>
      <c r="N18" s="200"/>
      <c r="O18" s="200"/>
      <c r="P18" s="200"/>
      <c r="Q18" s="250"/>
      <c r="R18" s="233" t="s">
        <v>240</v>
      </c>
      <c r="S18" s="234"/>
      <c r="T18" s="234"/>
      <c r="U18" s="234"/>
      <c r="V18" s="234"/>
      <c r="W18" s="235"/>
      <c r="X18" s="283"/>
      <c r="Y18" s="189"/>
      <c r="Z18" s="189"/>
      <c r="AA18" s="189"/>
      <c r="AB18" s="189"/>
      <c r="AC18" s="284"/>
      <c r="AD18" s="233" t="s">
        <v>243</v>
      </c>
      <c r="AE18" s="234"/>
      <c r="AF18" s="234"/>
      <c r="AG18" s="234"/>
      <c r="AH18" s="234"/>
      <c r="AI18" s="235"/>
      <c r="AJ18" s="245"/>
      <c r="AK18" s="246"/>
      <c r="AL18" s="245"/>
      <c r="AM18" s="246"/>
      <c r="AN18" s="245"/>
      <c r="AO18" s="246"/>
      <c r="AP18" s="245"/>
      <c r="AQ18" s="246"/>
      <c r="AR18" s="245"/>
      <c r="AS18" s="246"/>
      <c r="AT18" s="245"/>
      <c r="AU18" s="246"/>
      <c r="AW18" s="227" t="s">
        <v>178</v>
      </c>
      <c r="AX18" s="227"/>
      <c r="AY18" s="227"/>
      <c r="AZ18" s="227"/>
      <c r="BA18" s="227"/>
      <c r="BB18" s="227"/>
    </row>
    <row r="19" spans="1:55" s="3" customFormat="1" ht="13.5" customHeight="1">
      <c r="A19" s="97"/>
      <c r="B19" s="270"/>
      <c r="C19" s="271"/>
      <c r="D19" s="97"/>
      <c r="E19" s="102"/>
      <c r="F19" s="106"/>
      <c r="G19" s="97"/>
      <c r="H19" s="276"/>
      <c r="I19" s="277"/>
      <c r="J19" s="97"/>
      <c r="K19" s="97"/>
      <c r="L19" s="251"/>
      <c r="M19" s="213"/>
      <c r="N19" s="213"/>
      <c r="O19" s="213"/>
      <c r="P19" s="213"/>
      <c r="Q19" s="252"/>
      <c r="R19" s="236"/>
      <c r="S19" s="237"/>
      <c r="T19" s="237"/>
      <c r="U19" s="237"/>
      <c r="V19" s="237"/>
      <c r="W19" s="238"/>
      <c r="X19" s="285"/>
      <c r="Y19" s="286"/>
      <c r="Z19" s="286"/>
      <c r="AA19" s="286"/>
      <c r="AB19" s="286"/>
      <c r="AC19" s="287"/>
      <c r="AD19" s="236"/>
      <c r="AE19" s="237"/>
      <c r="AF19" s="237"/>
      <c r="AG19" s="237"/>
      <c r="AH19" s="237"/>
      <c r="AI19" s="238"/>
      <c r="AJ19" s="247"/>
      <c r="AK19" s="248"/>
      <c r="AL19" s="247"/>
      <c r="AM19" s="248"/>
      <c r="AN19" s="247"/>
      <c r="AO19" s="248"/>
      <c r="AP19" s="247"/>
      <c r="AQ19" s="248"/>
      <c r="AR19" s="247"/>
      <c r="AS19" s="248"/>
      <c r="AT19" s="247"/>
      <c r="AU19" s="248"/>
      <c r="AV19" s="54"/>
      <c r="BC19" s="54"/>
    </row>
    <row r="20" spans="1:57" s="3" customFormat="1" ht="13.5">
      <c r="A20" s="73"/>
      <c r="B20" s="270"/>
      <c r="C20" s="271"/>
      <c r="D20" s="97"/>
      <c r="E20" s="102"/>
      <c r="F20" s="106"/>
      <c r="G20" s="97"/>
      <c r="H20" s="276"/>
      <c r="I20" s="277"/>
      <c r="J20" s="97"/>
      <c r="K20" s="97"/>
      <c r="L20" s="253">
        <v>5</v>
      </c>
      <c r="M20" s="254"/>
      <c r="N20" s="254"/>
      <c r="O20" s="254"/>
      <c r="P20" s="254"/>
      <c r="Q20" s="255"/>
      <c r="R20" s="256" t="s">
        <v>228</v>
      </c>
      <c r="S20" s="257"/>
      <c r="T20" s="257"/>
      <c r="U20" s="257"/>
      <c r="V20" s="257"/>
      <c r="W20" s="258"/>
      <c r="X20" s="256" t="s">
        <v>228</v>
      </c>
      <c r="Y20" s="257"/>
      <c r="Z20" s="257"/>
      <c r="AA20" s="257"/>
      <c r="AB20" s="257"/>
      <c r="AC20" s="258"/>
      <c r="AD20" s="259"/>
      <c r="AE20" s="260"/>
      <c r="AF20" s="260"/>
      <c r="AG20" s="260"/>
      <c r="AH20" s="260"/>
      <c r="AI20" s="261"/>
      <c r="AJ20" s="243">
        <v>2</v>
      </c>
      <c r="AK20" s="244"/>
      <c r="AL20" s="243">
        <v>0</v>
      </c>
      <c r="AM20" s="244"/>
      <c r="AN20" s="243">
        <f>94+74</f>
        <v>168</v>
      </c>
      <c r="AO20" s="244"/>
      <c r="AP20" s="243">
        <f>49+60</f>
        <v>109</v>
      </c>
      <c r="AQ20" s="244"/>
      <c r="AR20" s="243">
        <f>+AN20-AP20</f>
        <v>59</v>
      </c>
      <c r="AS20" s="244"/>
      <c r="AT20" s="243">
        <v>1</v>
      </c>
      <c r="AU20" s="244"/>
      <c r="AV20" s="31"/>
      <c r="BC20" s="31"/>
      <c r="BD20" s="12"/>
      <c r="BE20" s="12"/>
    </row>
    <row r="21" spans="2:47" ht="13.5">
      <c r="B21" s="270"/>
      <c r="C21" s="271"/>
      <c r="D21" s="97"/>
      <c r="E21" s="102"/>
      <c r="F21" s="106"/>
      <c r="G21" s="97"/>
      <c r="H21" s="276"/>
      <c r="I21" s="277"/>
      <c r="J21" s="97"/>
      <c r="K21" s="97"/>
      <c r="L21" s="249" t="s">
        <v>157</v>
      </c>
      <c r="M21" s="200"/>
      <c r="N21" s="200"/>
      <c r="O21" s="200"/>
      <c r="P21" s="200"/>
      <c r="Q21" s="250"/>
      <c r="R21" s="233" t="s">
        <v>242</v>
      </c>
      <c r="S21" s="234"/>
      <c r="T21" s="234"/>
      <c r="U21" s="234"/>
      <c r="V21" s="234"/>
      <c r="W21" s="235"/>
      <c r="X21" s="233" t="s">
        <v>244</v>
      </c>
      <c r="Y21" s="234"/>
      <c r="Z21" s="234"/>
      <c r="AA21" s="234"/>
      <c r="AB21" s="234"/>
      <c r="AC21" s="235"/>
      <c r="AD21" s="262"/>
      <c r="AE21" s="263"/>
      <c r="AF21" s="263"/>
      <c r="AG21" s="263"/>
      <c r="AH21" s="263"/>
      <c r="AI21" s="264"/>
      <c r="AJ21" s="245"/>
      <c r="AK21" s="246"/>
      <c r="AL21" s="245"/>
      <c r="AM21" s="246"/>
      <c r="AN21" s="245"/>
      <c r="AO21" s="246"/>
      <c r="AP21" s="245"/>
      <c r="AQ21" s="246"/>
      <c r="AR21" s="245"/>
      <c r="AS21" s="246"/>
      <c r="AT21" s="245"/>
      <c r="AU21" s="246"/>
    </row>
    <row r="22" spans="1:47" s="3" customFormat="1" ht="13.5">
      <c r="A22"/>
      <c r="B22" s="270"/>
      <c r="C22" s="271"/>
      <c r="D22"/>
      <c r="E22" s="135"/>
      <c r="F22" s="136"/>
      <c r="G22"/>
      <c r="H22" s="276"/>
      <c r="I22" s="277"/>
      <c r="J22"/>
      <c r="K22"/>
      <c r="L22" s="251"/>
      <c r="M22" s="213"/>
      <c r="N22" s="213"/>
      <c r="O22" s="213"/>
      <c r="P22" s="213"/>
      <c r="Q22" s="252"/>
      <c r="R22" s="236"/>
      <c r="S22" s="237"/>
      <c r="T22" s="237"/>
      <c r="U22" s="237"/>
      <c r="V22" s="237"/>
      <c r="W22" s="238"/>
      <c r="X22" s="236"/>
      <c r="Y22" s="237"/>
      <c r="Z22" s="237"/>
      <c r="AA22" s="237"/>
      <c r="AB22" s="237"/>
      <c r="AC22" s="238"/>
      <c r="AD22" s="265"/>
      <c r="AE22" s="266"/>
      <c r="AF22" s="266"/>
      <c r="AG22" s="266"/>
      <c r="AH22" s="266"/>
      <c r="AI22" s="267"/>
      <c r="AJ22" s="247"/>
      <c r="AK22" s="248"/>
      <c r="AL22" s="247"/>
      <c r="AM22" s="248"/>
      <c r="AN22" s="247"/>
      <c r="AO22" s="248"/>
      <c r="AP22" s="247"/>
      <c r="AQ22" s="248"/>
      <c r="AR22" s="247"/>
      <c r="AS22" s="248"/>
      <c r="AT22" s="247"/>
      <c r="AU22" s="248"/>
    </row>
    <row r="23" spans="1:9" s="3" customFormat="1" ht="13.5">
      <c r="A23"/>
      <c r="B23" s="270"/>
      <c r="C23" s="271"/>
      <c r="E23" s="29"/>
      <c r="F23" s="30"/>
      <c r="H23" s="276"/>
      <c r="I23" s="277"/>
    </row>
    <row r="24" spans="1:32" s="3" customFormat="1" ht="13.5">
      <c r="A24"/>
      <c r="B24" s="272"/>
      <c r="C24" s="273"/>
      <c r="E24" s="29"/>
      <c r="F24" s="30"/>
      <c r="H24" s="278"/>
      <c r="I24" s="279"/>
      <c r="K24" s="42"/>
      <c r="L24" s="42"/>
      <c r="M24" s="42"/>
      <c r="N24" s="42"/>
      <c r="O24" s="42"/>
      <c r="P24" s="42"/>
      <c r="R24" s="189" t="s">
        <v>245</v>
      </c>
      <c r="S24" s="189"/>
      <c r="T24" s="189"/>
      <c r="U24" s="189"/>
      <c r="V24" s="189"/>
      <c r="W24" s="189"/>
      <c r="X24" s="189"/>
      <c r="Y24" s="189"/>
      <c r="Z24" s="11"/>
      <c r="AF24" s="3" t="s">
        <v>170</v>
      </c>
    </row>
    <row r="25" spans="1:54" s="3" customFormat="1" ht="14.25" thickBot="1">
      <c r="A25" s="137"/>
      <c r="B25" s="120"/>
      <c r="C25" s="120"/>
      <c r="D25" s="86"/>
      <c r="E25" s="127"/>
      <c r="F25" s="138"/>
      <c r="G25" s="86"/>
      <c r="H25" s="120"/>
      <c r="I25" s="120"/>
      <c r="J25" s="86"/>
      <c r="K25" s="139"/>
      <c r="L25" s="139"/>
      <c r="M25" s="139"/>
      <c r="N25" s="139"/>
      <c r="O25" s="139"/>
      <c r="P25" s="139"/>
      <c r="Q25" s="86"/>
      <c r="R25" s="140"/>
      <c r="S25" s="140"/>
      <c r="T25" s="140"/>
      <c r="U25" s="140"/>
      <c r="V25" s="337"/>
      <c r="W25" s="140"/>
      <c r="X25" s="28"/>
      <c r="Y25" s="28"/>
      <c r="Z25" s="28"/>
      <c r="AF25" s="3" t="s">
        <v>171</v>
      </c>
      <c r="AW25" s="188" t="s">
        <v>176</v>
      </c>
      <c r="AX25" s="188"/>
      <c r="AY25" s="188"/>
      <c r="AZ25" s="188"/>
      <c r="BA25" s="188"/>
      <c r="BB25" s="188"/>
    </row>
    <row r="26" spans="1:54" s="3" customFormat="1" ht="13.5">
      <c r="A26" s="141"/>
      <c r="B26" s="109"/>
      <c r="C26" s="109"/>
      <c r="D26" s="87"/>
      <c r="E26" s="131"/>
      <c r="F26" s="142"/>
      <c r="G26" s="87"/>
      <c r="H26" s="121"/>
      <c r="I26" s="121"/>
      <c r="J26" s="87"/>
      <c r="K26" s="143"/>
      <c r="L26" s="143"/>
      <c r="M26" s="143"/>
      <c r="N26" s="143"/>
      <c r="O26" s="143"/>
      <c r="P26" s="143"/>
      <c r="Q26" s="87"/>
      <c r="R26" s="144"/>
      <c r="S26" s="144"/>
      <c r="T26" s="144"/>
      <c r="U26" s="144"/>
      <c r="V26" s="338"/>
      <c r="W26" s="87"/>
      <c r="X26" s="87"/>
      <c r="Y26" s="87"/>
      <c r="Z26" s="87"/>
      <c r="AA26" s="87"/>
      <c r="AB26" s="87"/>
      <c r="AC26" s="145"/>
      <c r="AF26" s="3" t="s">
        <v>172</v>
      </c>
      <c r="AW26" s="188"/>
      <c r="AX26" s="188"/>
      <c r="AY26" s="188"/>
      <c r="AZ26" s="188"/>
      <c r="BA26" s="188"/>
      <c r="BB26" s="188"/>
    </row>
    <row r="27" spans="1:54" s="3" customFormat="1" ht="13.5">
      <c r="A27"/>
      <c r="F27" s="30"/>
      <c r="H27" s="73"/>
      <c r="I27" s="73"/>
      <c r="K27" s="224" t="s">
        <v>135</v>
      </c>
      <c r="L27" s="224"/>
      <c r="M27" s="224"/>
      <c r="N27" s="224"/>
      <c r="O27" s="224"/>
      <c r="P27" s="224"/>
      <c r="Q27" s="28"/>
      <c r="R27" s="28"/>
      <c r="S27" s="28"/>
      <c r="T27" s="28"/>
      <c r="U27" s="28"/>
      <c r="V27" s="160"/>
      <c r="X27" s="95"/>
      <c r="Y27" s="95"/>
      <c r="Z27" s="95"/>
      <c r="AA27" s="95"/>
      <c r="AB27" s="95"/>
      <c r="AC27" s="148"/>
      <c r="AF27" s="3" t="s">
        <v>173</v>
      </c>
      <c r="AW27" s="188"/>
      <c r="AX27" s="188"/>
      <c r="AY27" s="188"/>
      <c r="AZ27" s="188"/>
      <c r="BA27" s="188"/>
      <c r="BB27" s="188"/>
    </row>
    <row r="28" spans="1:54" s="3" customFormat="1" ht="13.5">
      <c r="A28"/>
      <c r="F28" s="30"/>
      <c r="K28" s="198" t="s">
        <v>137</v>
      </c>
      <c r="L28" s="198"/>
      <c r="M28" s="198"/>
      <c r="N28" s="198"/>
      <c r="O28" s="198"/>
      <c r="P28" s="198"/>
      <c r="U28" s="11"/>
      <c r="V28" s="160"/>
      <c r="X28" s="11"/>
      <c r="Y28" s="11"/>
      <c r="Z28" s="11"/>
      <c r="AA28" s="11"/>
      <c r="AB28" s="11"/>
      <c r="AC28" s="146"/>
      <c r="AF28" s="3" t="s">
        <v>174</v>
      </c>
      <c r="AQ28" s="12"/>
      <c r="AR28" s="12"/>
      <c r="AW28" s="188"/>
      <c r="AX28" s="188"/>
      <c r="AY28" s="188"/>
      <c r="AZ28" s="188"/>
      <c r="BA28" s="188"/>
      <c r="BB28" s="188"/>
    </row>
    <row r="29" spans="1:54" s="3" customFormat="1" ht="14.25" thickBot="1">
      <c r="A29"/>
      <c r="F29" s="30"/>
      <c r="G29" s="11"/>
      <c r="H29" s="11"/>
      <c r="I29" s="11"/>
      <c r="J29" s="11"/>
      <c r="K29" s="200" t="s">
        <v>12</v>
      </c>
      <c r="L29" s="200"/>
      <c r="M29" s="200"/>
      <c r="N29" s="200"/>
      <c r="O29" s="200"/>
      <c r="P29" s="200"/>
      <c r="Q29" s="11"/>
      <c r="R29" s="11"/>
      <c r="S29" s="11"/>
      <c r="T29" s="11"/>
      <c r="U29" s="11"/>
      <c r="V29" s="160"/>
      <c r="X29" s="95"/>
      <c r="Y29" s="95"/>
      <c r="Z29" s="95"/>
      <c r="AA29" s="95"/>
      <c r="AB29" s="95"/>
      <c r="AC29" s="148"/>
      <c r="AD29" s="147"/>
      <c r="AQ29" s="12"/>
      <c r="AR29" s="12"/>
      <c r="AW29" s="188"/>
      <c r="AX29" s="188"/>
      <c r="AY29" s="188"/>
      <c r="AZ29" s="188"/>
      <c r="BA29" s="188"/>
      <c r="BB29" s="188"/>
    </row>
    <row r="30" spans="1:54" s="3" customFormat="1" ht="14.25" thickTop="1">
      <c r="A30"/>
      <c r="D30" s="192" t="s">
        <v>255</v>
      </c>
      <c r="E30" s="192"/>
      <c r="F30" s="58"/>
      <c r="G30" s="58"/>
      <c r="H30" s="58"/>
      <c r="I30" s="58"/>
      <c r="J30" s="58"/>
      <c r="K30" s="58"/>
      <c r="L30" s="58"/>
      <c r="M30" s="58"/>
      <c r="N30" s="336"/>
      <c r="O30" s="336"/>
      <c r="P30" s="336"/>
      <c r="Q30" s="336"/>
      <c r="R30" s="336"/>
      <c r="S30" s="336"/>
      <c r="T30" s="336"/>
      <c r="U30" s="336"/>
      <c r="V30" s="194" t="s">
        <v>256</v>
      </c>
      <c r="W30" s="194"/>
      <c r="X30" s="241" t="s">
        <v>182</v>
      </c>
      <c r="Y30" s="241"/>
      <c r="Z30" s="241"/>
      <c r="AA30" s="241"/>
      <c r="AB30" s="241"/>
      <c r="AC30" s="242"/>
      <c r="AD30" s="147"/>
      <c r="AV30" s="12"/>
      <c r="AW30" s="188"/>
      <c r="AX30" s="188"/>
      <c r="AY30" s="188"/>
      <c r="AZ30" s="188"/>
      <c r="BA30" s="188"/>
      <c r="BB30" s="188"/>
    </row>
    <row r="31" spans="1:54" s="3" customFormat="1" ht="13.5">
      <c r="A31"/>
      <c r="X31" s="11"/>
      <c r="Y31" s="11"/>
      <c r="Z31" s="11"/>
      <c r="AA31" s="11"/>
      <c r="AB31" s="11"/>
      <c r="AC31" s="146"/>
      <c r="AV31" s="12"/>
      <c r="AW31" s="188"/>
      <c r="AX31" s="188"/>
      <c r="AY31" s="188"/>
      <c r="AZ31" s="188"/>
      <c r="BA31" s="188"/>
      <c r="BB31" s="188"/>
    </row>
    <row r="32" spans="1:54" s="3" customFormat="1" ht="13.5">
      <c r="A32"/>
      <c r="V32" s="208" t="s">
        <v>134</v>
      </c>
      <c r="W32" s="208"/>
      <c r="X32" s="208"/>
      <c r="Y32" s="208"/>
      <c r="Z32" s="208"/>
      <c r="AA32" s="208"/>
      <c r="AB32" s="208"/>
      <c r="AC32" s="239"/>
      <c r="AW32" s="188"/>
      <c r="AX32" s="188"/>
      <c r="AY32" s="188"/>
      <c r="AZ32" s="188"/>
      <c r="BA32" s="188"/>
      <c r="BB32" s="188"/>
    </row>
    <row r="33" spans="1:29" s="3" customFormat="1" ht="13.5">
      <c r="A33"/>
      <c r="X33" s="11"/>
      <c r="Y33" s="11"/>
      <c r="Z33" s="11"/>
      <c r="AA33" s="11"/>
      <c r="AB33" s="11"/>
      <c r="AC33" s="146"/>
    </row>
    <row r="34" spans="1:47" s="3" customFormat="1" ht="13.5" customHeight="1">
      <c r="A34"/>
      <c r="V34"/>
      <c r="W34"/>
      <c r="X34"/>
      <c r="Y34"/>
      <c r="Z34"/>
      <c r="AA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s="3" customFormat="1" ht="13.5">
      <c r="A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6:11" ht="13.5">
      <c r="F36" s="3"/>
      <c r="G36" s="3"/>
      <c r="H36" s="3"/>
      <c r="I36" s="3"/>
      <c r="J36" s="3"/>
      <c r="K36" s="3"/>
    </row>
    <row r="37" spans="6:11" ht="13.5">
      <c r="F37" s="3"/>
      <c r="G37" s="3"/>
      <c r="H37" s="3"/>
      <c r="I37" s="3"/>
      <c r="J37" s="3"/>
      <c r="K37" s="3"/>
    </row>
  </sheetData>
  <sheetProtection/>
  <mergeCells count="84">
    <mergeCell ref="A9:B9"/>
    <mergeCell ref="I9:J9"/>
    <mergeCell ref="AD9:AK9"/>
    <mergeCell ref="AK5:AR5"/>
    <mergeCell ref="R1:U1"/>
    <mergeCell ref="D2:E2"/>
    <mergeCell ref="AH2:AI2"/>
    <mergeCell ref="Q3:V3"/>
    <mergeCell ref="AL3:AQ3"/>
    <mergeCell ref="C10:H10"/>
    <mergeCell ref="Q4:V4"/>
    <mergeCell ref="Q5:V5"/>
    <mergeCell ref="C11:H11"/>
    <mergeCell ref="L11:Q13"/>
    <mergeCell ref="R11:W11"/>
    <mergeCell ref="X11:AC11"/>
    <mergeCell ref="AD11:AI11"/>
    <mergeCell ref="D12:G12"/>
    <mergeCell ref="R12:W13"/>
    <mergeCell ref="X12:AC13"/>
    <mergeCell ref="AD12:AI13"/>
    <mergeCell ref="AJ11:AK13"/>
    <mergeCell ref="AL11:AM13"/>
    <mergeCell ref="AN11:AO13"/>
    <mergeCell ref="AP11:AQ13"/>
    <mergeCell ref="AR11:AS13"/>
    <mergeCell ref="AT11:AU13"/>
    <mergeCell ref="B14:C14"/>
    <mergeCell ref="H14:I14"/>
    <mergeCell ref="L14:Q14"/>
    <mergeCell ref="R14:W16"/>
    <mergeCell ref="X14:AC14"/>
    <mergeCell ref="AD14:AI14"/>
    <mergeCell ref="L15:Q16"/>
    <mergeCell ref="AJ14:AK16"/>
    <mergeCell ref="AL14:AM16"/>
    <mergeCell ref="AN14:AO16"/>
    <mergeCell ref="AP14:AQ16"/>
    <mergeCell ref="AR14:AS16"/>
    <mergeCell ref="AT14:AU16"/>
    <mergeCell ref="L18:Q19"/>
    <mergeCell ref="AW18:BB18"/>
    <mergeCell ref="AJ17:AK19"/>
    <mergeCell ref="AL17:AM19"/>
    <mergeCell ref="AW15:BB15"/>
    <mergeCell ref="B16:C16"/>
    <mergeCell ref="H16:I16"/>
    <mergeCell ref="B17:C24"/>
    <mergeCell ref="H17:I24"/>
    <mergeCell ref="L17:Q17"/>
    <mergeCell ref="AT17:AU19"/>
    <mergeCell ref="AN17:AO19"/>
    <mergeCell ref="AP17:AQ19"/>
    <mergeCell ref="AR17:AS19"/>
    <mergeCell ref="AN20:AO22"/>
    <mergeCell ref="AD17:AI17"/>
    <mergeCell ref="AP20:AQ22"/>
    <mergeCell ref="AR20:AS22"/>
    <mergeCell ref="AT20:AU22"/>
    <mergeCell ref="L21:Q22"/>
    <mergeCell ref="L20:Q20"/>
    <mergeCell ref="R20:W20"/>
    <mergeCell ref="X20:AC20"/>
    <mergeCell ref="AD20:AI22"/>
    <mergeCell ref="AJ20:AK22"/>
    <mergeCell ref="AL20:AM22"/>
    <mergeCell ref="V32:AC32"/>
    <mergeCell ref="AV17:BC17"/>
    <mergeCell ref="D30:E30"/>
    <mergeCell ref="V30:W30"/>
    <mergeCell ref="X30:AC30"/>
    <mergeCell ref="R24:Y24"/>
    <mergeCell ref="AW25:BB32"/>
    <mergeCell ref="K27:P27"/>
    <mergeCell ref="K28:P28"/>
    <mergeCell ref="K29:P29"/>
    <mergeCell ref="AD15:AI16"/>
    <mergeCell ref="AD18:AI19"/>
    <mergeCell ref="R18:W19"/>
    <mergeCell ref="R21:W22"/>
    <mergeCell ref="X21:AC22"/>
    <mergeCell ref="X15:AC16"/>
    <mergeCell ref="R17:W17"/>
    <mergeCell ref="X17:AC1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Ｐゴシック,太字"令和４年度　一宮市春季市民バスケットボール大会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34">
      <selection activeCell="U52" sqref="U52"/>
    </sheetView>
  </sheetViews>
  <sheetFormatPr defaultColWidth="9.00390625" defaultRowHeight="13.5"/>
  <cols>
    <col min="1" max="1" width="15.625" style="19" customWidth="1"/>
    <col min="2" max="16" width="4.375" style="19" customWidth="1"/>
    <col min="17" max="21" width="8.625" style="19" customWidth="1"/>
    <col min="22" max="22" width="2.875" style="19" customWidth="1"/>
    <col min="23" max="16384" width="9.00390625" style="19" customWidth="1"/>
  </cols>
  <sheetData>
    <row r="1" spans="1:21" ht="18.75">
      <c r="A1" s="300" t="s">
        <v>140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</row>
    <row r="2" ht="13.5">
      <c r="G2" s="20"/>
    </row>
    <row r="3" spans="7:8" ht="13.5">
      <c r="G3" s="20"/>
      <c r="H3" s="20"/>
    </row>
    <row r="4" spans="10:21" ht="13.5"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6" customHeight="1">
      <c r="Q5" s="20"/>
    </row>
    <row r="6" spans="1:22" ht="13.5">
      <c r="A6" s="301"/>
      <c r="B6" s="302">
        <v>1</v>
      </c>
      <c r="C6" s="303"/>
      <c r="D6" s="304"/>
      <c r="E6" s="302">
        <v>2</v>
      </c>
      <c r="F6" s="303"/>
      <c r="G6" s="304"/>
      <c r="H6" s="302">
        <v>3</v>
      </c>
      <c r="I6" s="303"/>
      <c r="J6" s="304"/>
      <c r="K6" s="302">
        <v>4</v>
      </c>
      <c r="L6" s="303"/>
      <c r="M6" s="304"/>
      <c r="N6" s="302">
        <v>5</v>
      </c>
      <c r="O6" s="303"/>
      <c r="P6" s="304"/>
      <c r="Q6" s="305" t="s">
        <v>39</v>
      </c>
      <c r="R6" s="306" t="s">
        <v>40</v>
      </c>
      <c r="S6" s="306" t="s">
        <v>41</v>
      </c>
      <c r="T6" s="306" t="s">
        <v>42</v>
      </c>
      <c r="U6" s="306" t="s">
        <v>43</v>
      </c>
      <c r="V6" s="21"/>
    </row>
    <row r="7" spans="1:22" ht="13.5">
      <c r="A7" s="301"/>
      <c r="B7" s="307" t="s">
        <v>83</v>
      </c>
      <c r="C7" s="308"/>
      <c r="D7" s="309"/>
      <c r="E7" s="307" t="s">
        <v>44</v>
      </c>
      <c r="F7" s="308"/>
      <c r="G7" s="309"/>
      <c r="H7" s="307" t="s">
        <v>30</v>
      </c>
      <c r="I7" s="308"/>
      <c r="J7" s="309"/>
      <c r="K7" s="307" t="s">
        <v>22</v>
      </c>
      <c r="L7" s="308"/>
      <c r="M7" s="309"/>
      <c r="N7" s="307" t="s">
        <v>34</v>
      </c>
      <c r="O7" s="308"/>
      <c r="P7" s="309"/>
      <c r="Q7" s="305"/>
      <c r="R7" s="306"/>
      <c r="S7" s="306"/>
      <c r="T7" s="306"/>
      <c r="U7" s="306"/>
      <c r="V7" s="21"/>
    </row>
    <row r="8" spans="1:22" ht="13.5">
      <c r="A8" s="301"/>
      <c r="B8" s="310"/>
      <c r="C8" s="311"/>
      <c r="D8" s="312"/>
      <c r="E8" s="310"/>
      <c r="F8" s="311"/>
      <c r="G8" s="312"/>
      <c r="H8" s="310"/>
      <c r="I8" s="311"/>
      <c r="J8" s="312"/>
      <c r="K8" s="310"/>
      <c r="L8" s="311"/>
      <c r="M8" s="312"/>
      <c r="N8" s="310"/>
      <c r="O8" s="311"/>
      <c r="P8" s="312"/>
      <c r="Q8" s="305"/>
      <c r="R8" s="306"/>
      <c r="S8" s="306"/>
      <c r="T8" s="306"/>
      <c r="U8" s="306"/>
      <c r="V8" s="21"/>
    </row>
    <row r="9" spans="1:22" ht="13.5">
      <c r="A9" s="37">
        <v>1</v>
      </c>
      <c r="B9" s="302"/>
      <c r="C9" s="303"/>
      <c r="D9" s="304"/>
      <c r="E9" s="313" t="s">
        <v>194</v>
      </c>
      <c r="F9" s="314"/>
      <c r="G9" s="315"/>
      <c r="H9" s="302"/>
      <c r="I9" s="303"/>
      <c r="J9" s="304"/>
      <c r="K9" s="302"/>
      <c r="L9" s="303"/>
      <c r="M9" s="304"/>
      <c r="N9" s="313" t="s">
        <v>194</v>
      </c>
      <c r="O9" s="314"/>
      <c r="P9" s="315"/>
      <c r="Q9" s="316">
        <v>2</v>
      </c>
      <c r="R9" s="317">
        <v>0</v>
      </c>
      <c r="S9" s="317">
        <f>52+46</f>
        <v>98</v>
      </c>
      <c r="T9" s="317">
        <f>36+44</f>
        <v>80</v>
      </c>
      <c r="U9" s="317">
        <f>+S9-T9</f>
        <v>18</v>
      </c>
      <c r="V9" s="21"/>
    </row>
    <row r="10" spans="1:22" ht="13.5">
      <c r="A10" s="318" t="s">
        <v>83</v>
      </c>
      <c r="B10" s="320"/>
      <c r="C10" s="308"/>
      <c r="D10" s="309"/>
      <c r="E10" s="233" t="s">
        <v>196</v>
      </c>
      <c r="F10" s="234"/>
      <c r="G10" s="235"/>
      <c r="H10" s="320"/>
      <c r="I10" s="308"/>
      <c r="J10" s="309"/>
      <c r="K10" s="320"/>
      <c r="L10" s="308"/>
      <c r="M10" s="309"/>
      <c r="N10" s="233" t="s">
        <v>200</v>
      </c>
      <c r="O10" s="234"/>
      <c r="P10" s="235"/>
      <c r="Q10" s="316"/>
      <c r="R10" s="317"/>
      <c r="S10" s="317"/>
      <c r="T10" s="317"/>
      <c r="U10" s="317"/>
      <c r="V10" s="21"/>
    </row>
    <row r="11" spans="1:22" ht="13.5">
      <c r="A11" s="319"/>
      <c r="B11" s="310"/>
      <c r="C11" s="311"/>
      <c r="D11" s="312"/>
      <c r="E11" s="236"/>
      <c r="F11" s="237"/>
      <c r="G11" s="238"/>
      <c r="H11" s="310"/>
      <c r="I11" s="311"/>
      <c r="J11" s="312"/>
      <c r="K11" s="310"/>
      <c r="L11" s="311"/>
      <c r="M11" s="312"/>
      <c r="N11" s="236"/>
      <c r="O11" s="237"/>
      <c r="P11" s="238"/>
      <c r="Q11" s="316"/>
      <c r="R11" s="317"/>
      <c r="S11" s="317"/>
      <c r="T11" s="317"/>
      <c r="U11" s="317"/>
      <c r="V11" s="21"/>
    </row>
    <row r="12" spans="1:22" ht="13.5">
      <c r="A12" s="56">
        <v>2</v>
      </c>
      <c r="B12" s="313" t="s">
        <v>193</v>
      </c>
      <c r="C12" s="314"/>
      <c r="D12" s="315"/>
      <c r="E12" s="302"/>
      <c r="F12" s="303"/>
      <c r="G12" s="304"/>
      <c r="H12" s="313" t="s">
        <v>194</v>
      </c>
      <c r="I12" s="314"/>
      <c r="J12" s="315"/>
      <c r="K12" s="302"/>
      <c r="L12" s="303"/>
      <c r="M12" s="304"/>
      <c r="N12" s="302"/>
      <c r="O12" s="303"/>
      <c r="P12" s="304"/>
      <c r="Q12" s="316">
        <v>1</v>
      </c>
      <c r="R12" s="317">
        <v>1</v>
      </c>
      <c r="S12" s="317">
        <f>36+80</f>
        <v>116</v>
      </c>
      <c r="T12" s="317">
        <f>52+55</f>
        <v>107</v>
      </c>
      <c r="U12" s="317">
        <f>+S12-T12</f>
        <v>9</v>
      </c>
      <c r="V12" s="21"/>
    </row>
    <row r="13" spans="1:22" ht="13.5">
      <c r="A13" s="307" t="s">
        <v>44</v>
      </c>
      <c r="B13" s="233" t="s">
        <v>197</v>
      </c>
      <c r="C13" s="234"/>
      <c r="D13" s="235"/>
      <c r="E13" s="320"/>
      <c r="F13" s="308"/>
      <c r="G13" s="309"/>
      <c r="H13" s="233" t="s">
        <v>198</v>
      </c>
      <c r="I13" s="234"/>
      <c r="J13" s="235"/>
      <c r="K13" s="320"/>
      <c r="L13" s="308"/>
      <c r="M13" s="309"/>
      <c r="N13" s="320"/>
      <c r="O13" s="308"/>
      <c r="P13" s="309"/>
      <c r="Q13" s="316"/>
      <c r="R13" s="317"/>
      <c r="S13" s="317"/>
      <c r="T13" s="317"/>
      <c r="U13" s="317"/>
      <c r="V13" s="21"/>
    </row>
    <row r="14" spans="1:22" ht="13.5">
      <c r="A14" s="310"/>
      <c r="B14" s="236"/>
      <c r="C14" s="237"/>
      <c r="D14" s="238"/>
      <c r="E14" s="310"/>
      <c r="F14" s="311"/>
      <c r="G14" s="312"/>
      <c r="H14" s="236"/>
      <c r="I14" s="237"/>
      <c r="J14" s="238"/>
      <c r="K14" s="310"/>
      <c r="L14" s="311"/>
      <c r="M14" s="312"/>
      <c r="N14" s="310"/>
      <c r="O14" s="311"/>
      <c r="P14" s="312"/>
      <c r="Q14" s="316"/>
      <c r="R14" s="317"/>
      <c r="S14" s="317"/>
      <c r="T14" s="317"/>
      <c r="U14" s="317"/>
      <c r="V14" s="21"/>
    </row>
    <row r="15" spans="1:22" ht="13.5">
      <c r="A15" s="56">
        <v>3</v>
      </c>
      <c r="B15" s="302"/>
      <c r="C15" s="303"/>
      <c r="D15" s="304"/>
      <c r="E15" s="313" t="s">
        <v>193</v>
      </c>
      <c r="F15" s="314"/>
      <c r="G15" s="315"/>
      <c r="H15" s="302"/>
      <c r="I15" s="303"/>
      <c r="J15" s="304"/>
      <c r="K15" s="313" t="s">
        <v>193</v>
      </c>
      <c r="L15" s="314"/>
      <c r="M15" s="315"/>
      <c r="N15" s="302"/>
      <c r="O15" s="303"/>
      <c r="P15" s="304"/>
      <c r="Q15" s="316">
        <v>0</v>
      </c>
      <c r="R15" s="317">
        <v>2</v>
      </c>
      <c r="S15" s="317">
        <f>55+56</f>
        <v>111</v>
      </c>
      <c r="T15" s="317">
        <f>80+65</f>
        <v>145</v>
      </c>
      <c r="U15" s="317">
        <f>+S15-T15</f>
        <v>-34</v>
      </c>
      <c r="V15" s="21"/>
    </row>
    <row r="16" spans="1:22" ht="13.5">
      <c r="A16" s="307" t="s">
        <v>30</v>
      </c>
      <c r="B16" s="320"/>
      <c r="C16" s="308"/>
      <c r="D16" s="309"/>
      <c r="E16" s="233" t="s">
        <v>199</v>
      </c>
      <c r="F16" s="234"/>
      <c r="G16" s="235"/>
      <c r="H16" s="320"/>
      <c r="I16" s="308"/>
      <c r="J16" s="309"/>
      <c r="K16" s="233" t="s">
        <v>203</v>
      </c>
      <c r="L16" s="234"/>
      <c r="M16" s="235"/>
      <c r="N16" s="320"/>
      <c r="O16" s="308"/>
      <c r="P16" s="309"/>
      <c r="Q16" s="316"/>
      <c r="R16" s="317"/>
      <c r="S16" s="317"/>
      <c r="T16" s="317"/>
      <c r="U16" s="317"/>
      <c r="V16" s="21"/>
    </row>
    <row r="17" spans="1:22" ht="13.5">
      <c r="A17" s="310"/>
      <c r="B17" s="310"/>
      <c r="C17" s="311"/>
      <c r="D17" s="312"/>
      <c r="E17" s="236"/>
      <c r="F17" s="237"/>
      <c r="G17" s="238"/>
      <c r="H17" s="310"/>
      <c r="I17" s="311"/>
      <c r="J17" s="312"/>
      <c r="K17" s="236"/>
      <c r="L17" s="237"/>
      <c r="M17" s="238"/>
      <c r="N17" s="310"/>
      <c r="O17" s="311"/>
      <c r="P17" s="312"/>
      <c r="Q17" s="316"/>
      <c r="R17" s="317"/>
      <c r="S17" s="317"/>
      <c r="T17" s="317"/>
      <c r="U17" s="317"/>
      <c r="V17" s="21"/>
    </row>
    <row r="18" spans="1:22" ht="13.5">
      <c r="A18" s="56">
        <v>4</v>
      </c>
      <c r="B18" s="302"/>
      <c r="C18" s="303"/>
      <c r="D18" s="304"/>
      <c r="E18" s="302"/>
      <c r="F18" s="303"/>
      <c r="G18" s="304"/>
      <c r="H18" s="313" t="s">
        <v>194</v>
      </c>
      <c r="I18" s="314"/>
      <c r="J18" s="315"/>
      <c r="K18" s="302"/>
      <c r="L18" s="303"/>
      <c r="M18" s="304"/>
      <c r="N18" s="313" t="s">
        <v>193</v>
      </c>
      <c r="O18" s="314"/>
      <c r="P18" s="315"/>
      <c r="Q18" s="316">
        <v>1</v>
      </c>
      <c r="R18" s="317">
        <v>1</v>
      </c>
      <c r="S18" s="317">
        <f>65+45</f>
        <v>110</v>
      </c>
      <c r="T18" s="317">
        <f>56+62</f>
        <v>118</v>
      </c>
      <c r="U18" s="317">
        <f>+S18-T18</f>
        <v>-8</v>
      </c>
      <c r="V18" s="21"/>
    </row>
    <row r="19" spans="1:22" ht="13.5">
      <c r="A19" s="307" t="s">
        <v>22</v>
      </c>
      <c r="B19" s="320"/>
      <c r="C19" s="308"/>
      <c r="D19" s="309"/>
      <c r="E19" s="320"/>
      <c r="F19" s="308"/>
      <c r="G19" s="309"/>
      <c r="H19" s="233" t="s">
        <v>202</v>
      </c>
      <c r="I19" s="234"/>
      <c r="J19" s="235"/>
      <c r="K19" s="320"/>
      <c r="L19" s="308"/>
      <c r="M19" s="309"/>
      <c r="N19" s="233" t="s">
        <v>205</v>
      </c>
      <c r="O19" s="234"/>
      <c r="P19" s="235"/>
      <c r="Q19" s="316"/>
      <c r="R19" s="317"/>
      <c r="S19" s="317"/>
      <c r="T19" s="317"/>
      <c r="U19" s="317"/>
      <c r="V19" s="21"/>
    </row>
    <row r="20" spans="1:22" ht="13.5">
      <c r="A20" s="310"/>
      <c r="B20" s="310"/>
      <c r="C20" s="311"/>
      <c r="D20" s="312"/>
      <c r="E20" s="310"/>
      <c r="F20" s="311"/>
      <c r="G20" s="312"/>
      <c r="H20" s="236"/>
      <c r="I20" s="237"/>
      <c r="J20" s="238"/>
      <c r="K20" s="310"/>
      <c r="L20" s="311"/>
      <c r="M20" s="312"/>
      <c r="N20" s="236"/>
      <c r="O20" s="237"/>
      <c r="P20" s="238"/>
      <c r="Q20" s="316"/>
      <c r="R20" s="317"/>
      <c r="S20" s="317"/>
      <c r="T20" s="317"/>
      <c r="U20" s="317"/>
      <c r="V20" s="21"/>
    </row>
    <row r="21" spans="1:22" ht="13.5">
      <c r="A21" s="56">
        <v>5</v>
      </c>
      <c r="B21" s="313" t="s">
        <v>193</v>
      </c>
      <c r="C21" s="314"/>
      <c r="D21" s="315"/>
      <c r="E21" s="302"/>
      <c r="F21" s="303"/>
      <c r="G21" s="304"/>
      <c r="H21" s="302"/>
      <c r="I21" s="303"/>
      <c r="J21" s="304"/>
      <c r="K21" s="313" t="s">
        <v>194</v>
      </c>
      <c r="L21" s="314"/>
      <c r="M21" s="315"/>
      <c r="N21" s="302"/>
      <c r="O21" s="303"/>
      <c r="P21" s="304"/>
      <c r="Q21" s="316">
        <v>1</v>
      </c>
      <c r="R21" s="317">
        <v>1</v>
      </c>
      <c r="S21" s="317">
        <f>44+62</f>
        <v>106</v>
      </c>
      <c r="T21" s="317">
        <f>46+45</f>
        <v>91</v>
      </c>
      <c r="U21" s="317">
        <f>+S21-T21</f>
        <v>15</v>
      </c>
      <c r="V21" s="21"/>
    </row>
    <row r="22" spans="1:22" ht="13.5">
      <c r="A22" s="307" t="s">
        <v>34</v>
      </c>
      <c r="B22" s="233" t="s">
        <v>201</v>
      </c>
      <c r="C22" s="234"/>
      <c r="D22" s="235"/>
      <c r="E22" s="320"/>
      <c r="F22" s="308"/>
      <c r="G22" s="309"/>
      <c r="H22" s="320"/>
      <c r="I22" s="308"/>
      <c r="J22" s="309"/>
      <c r="K22" s="233" t="s">
        <v>204</v>
      </c>
      <c r="L22" s="234"/>
      <c r="M22" s="235"/>
      <c r="N22" s="320"/>
      <c r="O22" s="308"/>
      <c r="P22" s="309"/>
      <c r="Q22" s="316"/>
      <c r="R22" s="317"/>
      <c r="S22" s="317"/>
      <c r="T22" s="317"/>
      <c r="U22" s="317"/>
      <c r="V22" s="21"/>
    </row>
    <row r="23" spans="1:22" ht="13.5">
      <c r="A23" s="310"/>
      <c r="B23" s="236"/>
      <c r="C23" s="237"/>
      <c r="D23" s="238"/>
      <c r="E23" s="310"/>
      <c r="F23" s="311"/>
      <c r="G23" s="312"/>
      <c r="H23" s="310"/>
      <c r="I23" s="311"/>
      <c r="J23" s="312"/>
      <c r="K23" s="236"/>
      <c r="L23" s="237"/>
      <c r="M23" s="238"/>
      <c r="N23" s="310"/>
      <c r="O23" s="311"/>
      <c r="P23" s="312"/>
      <c r="Q23" s="316"/>
      <c r="R23" s="317"/>
      <c r="S23" s="317"/>
      <c r="T23" s="317"/>
      <c r="U23" s="317"/>
      <c r="V23" s="21"/>
    </row>
    <row r="24" spans="1:22" s="20" customFormat="1" ht="6.75" customHeight="1">
      <c r="A24" s="22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21"/>
      <c r="M24" s="21"/>
      <c r="N24" s="21"/>
      <c r="O24" s="21"/>
      <c r="P24" s="21"/>
      <c r="Q24" s="22"/>
      <c r="R24" s="22"/>
      <c r="S24" s="22"/>
      <c r="T24" s="22"/>
      <c r="U24" s="22"/>
      <c r="V24" s="21"/>
    </row>
    <row r="25" spans="18:23" ht="18" customHeight="1">
      <c r="R25" s="77"/>
      <c r="S25" s="77"/>
      <c r="T25" s="24"/>
      <c r="U25" s="24"/>
      <c r="V25" s="25"/>
      <c r="W25" s="25"/>
    </row>
    <row r="26" spans="1:23" ht="19.5" customHeight="1">
      <c r="A26" s="63" t="s">
        <v>101</v>
      </c>
      <c r="B26" s="322" t="s">
        <v>102</v>
      </c>
      <c r="C26" s="322"/>
      <c r="D26" s="322"/>
      <c r="E26" s="322" t="s">
        <v>103</v>
      </c>
      <c r="F26" s="322"/>
      <c r="G26" s="322"/>
      <c r="H26" s="324" t="s">
        <v>104</v>
      </c>
      <c r="I26" s="324"/>
      <c r="J26" s="324"/>
      <c r="R26" s="78"/>
      <c r="S26" s="78"/>
      <c r="T26" s="24"/>
      <c r="U26" s="54"/>
      <c r="V26" s="25"/>
      <c r="W26" s="25"/>
    </row>
    <row r="27" spans="1:23" ht="19.5" customHeight="1">
      <c r="A27" s="66" t="s">
        <v>105</v>
      </c>
      <c r="B27" s="323" t="s">
        <v>106</v>
      </c>
      <c r="C27" s="323"/>
      <c r="D27" s="323"/>
      <c r="E27" s="321" t="s">
        <v>107</v>
      </c>
      <c r="F27" s="321"/>
      <c r="G27" s="321"/>
      <c r="H27" s="321" t="s">
        <v>107</v>
      </c>
      <c r="I27" s="321"/>
      <c r="J27" s="321"/>
      <c r="Q27" s="297" t="s">
        <v>180</v>
      </c>
      <c r="R27" s="297"/>
      <c r="S27" s="24" t="s">
        <v>111</v>
      </c>
      <c r="T27" s="24"/>
      <c r="U27" s="24"/>
      <c r="V27" s="25"/>
      <c r="W27" s="25"/>
    </row>
    <row r="28" spans="1:23" ht="19.5" customHeight="1">
      <c r="A28" s="66" t="s">
        <v>126</v>
      </c>
      <c r="B28" s="323" t="s">
        <v>121</v>
      </c>
      <c r="C28" s="323"/>
      <c r="D28" s="323"/>
      <c r="E28" s="321" t="s">
        <v>122</v>
      </c>
      <c r="F28" s="321"/>
      <c r="G28" s="321"/>
      <c r="H28" s="321" t="s">
        <v>122</v>
      </c>
      <c r="I28" s="321"/>
      <c r="J28" s="321"/>
      <c r="Q28" s="298" t="s">
        <v>179</v>
      </c>
      <c r="R28" s="298"/>
      <c r="S28" s="24" t="s">
        <v>112</v>
      </c>
      <c r="T28" s="54"/>
      <c r="U28" s="54"/>
      <c r="V28" s="25"/>
      <c r="W28" s="25"/>
    </row>
    <row r="29" spans="1:23" ht="19.5" customHeight="1">
      <c r="A29" s="66" t="s">
        <v>127</v>
      </c>
      <c r="B29" s="323" t="s">
        <v>123</v>
      </c>
      <c r="C29" s="323"/>
      <c r="D29" s="323"/>
      <c r="E29" s="321" t="s">
        <v>124</v>
      </c>
      <c r="F29" s="321"/>
      <c r="G29" s="321"/>
      <c r="H29" s="321" t="s">
        <v>124</v>
      </c>
      <c r="I29" s="321"/>
      <c r="J29" s="321"/>
      <c r="Q29" s="299" t="s">
        <v>178</v>
      </c>
      <c r="R29" s="299"/>
      <c r="S29" s="24" t="s">
        <v>113</v>
      </c>
      <c r="T29" s="27"/>
      <c r="U29" s="27"/>
      <c r="V29" s="25"/>
      <c r="W29" s="25"/>
    </row>
    <row r="30" spans="1:21" ht="19.5" customHeight="1">
      <c r="A30" s="66" t="s">
        <v>128</v>
      </c>
      <c r="B30" s="323" t="s">
        <v>109</v>
      </c>
      <c r="C30" s="323"/>
      <c r="D30" s="323"/>
      <c r="E30" s="321" t="s">
        <v>110</v>
      </c>
      <c r="F30" s="321"/>
      <c r="G30" s="321"/>
      <c r="H30" s="321" t="s">
        <v>110</v>
      </c>
      <c r="I30" s="321"/>
      <c r="J30" s="321"/>
      <c r="Q30" s="77"/>
      <c r="R30" s="77"/>
      <c r="S30" s="24" t="s">
        <v>114</v>
      </c>
      <c r="T30" s="31"/>
      <c r="U30" s="31"/>
    </row>
    <row r="31" spans="1:23" ht="19.5" customHeight="1">
      <c r="A31" s="66" t="s">
        <v>129</v>
      </c>
      <c r="B31" s="323" t="s">
        <v>125</v>
      </c>
      <c r="C31" s="323"/>
      <c r="D31" s="323"/>
      <c r="E31" s="321" t="s">
        <v>108</v>
      </c>
      <c r="F31" s="321"/>
      <c r="G31" s="321"/>
      <c r="H31" s="321" t="s">
        <v>108</v>
      </c>
      <c r="I31" s="321"/>
      <c r="J31" s="321"/>
      <c r="Q31" s="80"/>
      <c r="R31" s="80"/>
      <c r="S31" s="55" t="s">
        <v>115</v>
      </c>
      <c r="T31" s="55"/>
      <c r="U31" s="55"/>
      <c r="V31" s="25"/>
      <c r="W31" s="25"/>
    </row>
    <row r="32" spans="18:23" ht="19.5" customHeight="1">
      <c r="R32" s="78"/>
      <c r="S32" s="78"/>
      <c r="T32" s="24"/>
      <c r="U32" s="54"/>
      <c r="V32" s="25"/>
      <c r="W32" s="25"/>
    </row>
    <row r="33" spans="18:23" ht="19.5" customHeight="1">
      <c r="R33" s="79"/>
      <c r="S33" s="79"/>
      <c r="T33" s="24"/>
      <c r="U33" s="27"/>
      <c r="V33" s="25"/>
      <c r="W33" s="25"/>
    </row>
    <row r="34" spans="1:21" ht="18.75">
      <c r="A34" s="300" t="s">
        <v>141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</row>
    <row r="35" ht="13.5">
      <c r="G35" s="20"/>
    </row>
    <row r="36" spans="7:8" ht="13.5">
      <c r="G36" s="20"/>
      <c r="H36" s="20"/>
    </row>
    <row r="37" spans="10:21" ht="13.5"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ht="6" customHeight="1">
      <c r="Q38" s="20"/>
    </row>
    <row r="39" spans="1:22" ht="13.5">
      <c r="A39" s="306"/>
      <c r="B39" s="302">
        <v>6</v>
      </c>
      <c r="C39" s="303"/>
      <c r="D39" s="303"/>
      <c r="E39" s="303"/>
      <c r="F39" s="304"/>
      <c r="G39" s="302">
        <v>7</v>
      </c>
      <c r="H39" s="303"/>
      <c r="I39" s="303"/>
      <c r="J39" s="303"/>
      <c r="K39" s="304"/>
      <c r="L39" s="302">
        <v>8</v>
      </c>
      <c r="M39" s="303"/>
      <c r="N39" s="303"/>
      <c r="O39" s="303"/>
      <c r="P39" s="304"/>
      <c r="Q39" s="306" t="s">
        <v>39</v>
      </c>
      <c r="R39" s="306" t="s">
        <v>40</v>
      </c>
      <c r="S39" s="306" t="s">
        <v>41</v>
      </c>
      <c r="T39" s="306" t="s">
        <v>42</v>
      </c>
      <c r="U39" s="306" t="s">
        <v>43</v>
      </c>
      <c r="V39" s="21"/>
    </row>
    <row r="40" spans="1:22" ht="13.5">
      <c r="A40" s="306"/>
      <c r="B40" s="307" t="s">
        <v>116</v>
      </c>
      <c r="C40" s="308"/>
      <c r="D40" s="308"/>
      <c r="E40" s="308"/>
      <c r="F40" s="309"/>
      <c r="G40" s="307" t="s">
        <v>85</v>
      </c>
      <c r="H40" s="308"/>
      <c r="I40" s="308"/>
      <c r="J40" s="308"/>
      <c r="K40" s="309"/>
      <c r="L40" s="307" t="s">
        <v>81</v>
      </c>
      <c r="M40" s="308"/>
      <c r="N40" s="308"/>
      <c r="O40" s="308"/>
      <c r="P40" s="309"/>
      <c r="Q40" s="306"/>
      <c r="R40" s="306"/>
      <c r="S40" s="306"/>
      <c r="T40" s="306"/>
      <c r="U40" s="306"/>
      <c r="V40" s="21"/>
    </row>
    <row r="41" spans="1:22" ht="13.5">
      <c r="A41" s="306"/>
      <c r="B41" s="310"/>
      <c r="C41" s="311"/>
      <c r="D41" s="311"/>
      <c r="E41" s="311"/>
      <c r="F41" s="312"/>
      <c r="G41" s="310"/>
      <c r="H41" s="311"/>
      <c r="I41" s="311"/>
      <c r="J41" s="311"/>
      <c r="K41" s="312"/>
      <c r="L41" s="310"/>
      <c r="M41" s="311"/>
      <c r="N41" s="311"/>
      <c r="O41" s="311"/>
      <c r="P41" s="312"/>
      <c r="Q41" s="306"/>
      <c r="R41" s="306"/>
      <c r="S41" s="306"/>
      <c r="T41" s="306"/>
      <c r="U41" s="306"/>
      <c r="V41" s="21"/>
    </row>
    <row r="42" spans="1:22" ht="13.5">
      <c r="A42" s="37">
        <v>6</v>
      </c>
      <c r="B42" s="302"/>
      <c r="C42" s="303"/>
      <c r="D42" s="303"/>
      <c r="E42" s="303"/>
      <c r="F42" s="304"/>
      <c r="G42" s="313" t="s">
        <v>195</v>
      </c>
      <c r="H42" s="314"/>
      <c r="I42" s="314"/>
      <c r="J42" s="314"/>
      <c r="K42" s="315"/>
      <c r="L42" s="313" t="s">
        <v>195</v>
      </c>
      <c r="M42" s="314"/>
      <c r="N42" s="314"/>
      <c r="O42" s="314"/>
      <c r="P42" s="315"/>
      <c r="Q42" s="317">
        <v>2</v>
      </c>
      <c r="R42" s="317">
        <v>0</v>
      </c>
      <c r="S42" s="317">
        <f>58+94</f>
        <v>152</v>
      </c>
      <c r="T42" s="317">
        <f>40+79</f>
        <v>119</v>
      </c>
      <c r="U42" s="317">
        <f>+S42-T42</f>
        <v>33</v>
      </c>
      <c r="V42" s="21"/>
    </row>
    <row r="43" spans="1:22" ht="13.5">
      <c r="A43" s="318" t="s">
        <v>116</v>
      </c>
      <c r="B43" s="320"/>
      <c r="C43" s="308"/>
      <c r="D43" s="308"/>
      <c r="E43" s="308"/>
      <c r="F43" s="309"/>
      <c r="G43" s="233" t="s">
        <v>206</v>
      </c>
      <c r="H43" s="234"/>
      <c r="I43" s="234"/>
      <c r="J43" s="234"/>
      <c r="K43" s="235"/>
      <c r="L43" s="233" t="s">
        <v>207</v>
      </c>
      <c r="M43" s="234"/>
      <c r="N43" s="234"/>
      <c r="O43" s="234"/>
      <c r="P43" s="235"/>
      <c r="Q43" s="317"/>
      <c r="R43" s="317"/>
      <c r="S43" s="317"/>
      <c r="T43" s="317"/>
      <c r="U43" s="317"/>
      <c r="V43" s="21"/>
    </row>
    <row r="44" spans="1:22" ht="13.5">
      <c r="A44" s="319"/>
      <c r="B44" s="310"/>
      <c r="C44" s="311"/>
      <c r="D44" s="311"/>
      <c r="E44" s="311"/>
      <c r="F44" s="312"/>
      <c r="G44" s="236"/>
      <c r="H44" s="237"/>
      <c r="I44" s="237"/>
      <c r="J44" s="237"/>
      <c r="K44" s="238"/>
      <c r="L44" s="236"/>
      <c r="M44" s="237"/>
      <c r="N44" s="237"/>
      <c r="O44" s="237"/>
      <c r="P44" s="238"/>
      <c r="Q44" s="317"/>
      <c r="R44" s="317"/>
      <c r="S44" s="317"/>
      <c r="T44" s="317"/>
      <c r="U44" s="317"/>
      <c r="V44" s="21"/>
    </row>
    <row r="45" spans="1:22" ht="13.5">
      <c r="A45" s="37">
        <v>7</v>
      </c>
      <c r="B45" s="313" t="s">
        <v>192</v>
      </c>
      <c r="C45" s="314"/>
      <c r="D45" s="314"/>
      <c r="E45" s="314"/>
      <c r="F45" s="315"/>
      <c r="G45" s="302"/>
      <c r="H45" s="303"/>
      <c r="I45" s="303"/>
      <c r="J45" s="303"/>
      <c r="K45" s="304"/>
      <c r="L45" s="313" t="s">
        <v>192</v>
      </c>
      <c r="M45" s="314"/>
      <c r="N45" s="314"/>
      <c r="O45" s="314"/>
      <c r="P45" s="315"/>
      <c r="Q45" s="317">
        <v>0</v>
      </c>
      <c r="R45" s="317">
        <v>2</v>
      </c>
      <c r="S45" s="317">
        <f>40+57</f>
        <v>97</v>
      </c>
      <c r="T45" s="317">
        <f>58+78</f>
        <v>136</v>
      </c>
      <c r="U45" s="317">
        <f>+S45-T45</f>
        <v>-39</v>
      </c>
      <c r="V45" s="21"/>
    </row>
    <row r="46" spans="1:22" ht="13.5">
      <c r="A46" s="318" t="s">
        <v>85</v>
      </c>
      <c r="B46" s="233" t="s">
        <v>208</v>
      </c>
      <c r="C46" s="234"/>
      <c r="D46" s="234"/>
      <c r="E46" s="234"/>
      <c r="F46" s="235"/>
      <c r="G46" s="320"/>
      <c r="H46" s="308"/>
      <c r="I46" s="308"/>
      <c r="J46" s="308"/>
      <c r="K46" s="309"/>
      <c r="L46" s="233" t="s">
        <v>209</v>
      </c>
      <c r="M46" s="234"/>
      <c r="N46" s="234"/>
      <c r="O46" s="234"/>
      <c r="P46" s="235"/>
      <c r="Q46" s="317"/>
      <c r="R46" s="317"/>
      <c r="S46" s="317"/>
      <c r="T46" s="317"/>
      <c r="U46" s="317"/>
      <c r="V46" s="21"/>
    </row>
    <row r="47" spans="1:22" ht="13.5">
      <c r="A47" s="319"/>
      <c r="B47" s="236"/>
      <c r="C47" s="237"/>
      <c r="D47" s="237"/>
      <c r="E47" s="237"/>
      <c r="F47" s="238"/>
      <c r="G47" s="310"/>
      <c r="H47" s="311"/>
      <c r="I47" s="311"/>
      <c r="J47" s="311"/>
      <c r="K47" s="312"/>
      <c r="L47" s="236"/>
      <c r="M47" s="237"/>
      <c r="N47" s="237"/>
      <c r="O47" s="237"/>
      <c r="P47" s="238"/>
      <c r="Q47" s="317"/>
      <c r="R47" s="317"/>
      <c r="S47" s="317"/>
      <c r="T47" s="317"/>
      <c r="U47" s="317"/>
      <c r="V47" s="21"/>
    </row>
    <row r="48" spans="1:22" ht="13.5">
      <c r="A48" s="37">
        <v>8</v>
      </c>
      <c r="B48" s="313" t="s">
        <v>192</v>
      </c>
      <c r="C48" s="314"/>
      <c r="D48" s="314"/>
      <c r="E48" s="314"/>
      <c r="F48" s="315"/>
      <c r="G48" s="313" t="s">
        <v>195</v>
      </c>
      <c r="H48" s="314"/>
      <c r="I48" s="314"/>
      <c r="J48" s="314"/>
      <c r="K48" s="315"/>
      <c r="L48" s="302"/>
      <c r="M48" s="303"/>
      <c r="N48" s="303"/>
      <c r="O48" s="303"/>
      <c r="P48" s="304"/>
      <c r="Q48" s="317">
        <v>1</v>
      </c>
      <c r="R48" s="317">
        <v>1</v>
      </c>
      <c r="S48" s="317">
        <f>79+78</f>
        <v>157</v>
      </c>
      <c r="T48" s="317">
        <f>94+57</f>
        <v>151</v>
      </c>
      <c r="U48" s="317">
        <f>+S48-T48</f>
        <v>6</v>
      </c>
      <c r="V48" s="21"/>
    </row>
    <row r="49" spans="1:22" ht="13.5">
      <c r="A49" s="318" t="s">
        <v>81</v>
      </c>
      <c r="B49" s="233" t="s">
        <v>211</v>
      </c>
      <c r="C49" s="234"/>
      <c r="D49" s="234"/>
      <c r="E49" s="234"/>
      <c r="F49" s="235"/>
      <c r="G49" s="233" t="s">
        <v>210</v>
      </c>
      <c r="H49" s="234"/>
      <c r="I49" s="234"/>
      <c r="J49" s="234"/>
      <c r="K49" s="235"/>
      <c r="L49" s="320"/>
      <c r="M49" s="308"/>
      <c r="N49" s="308"/>
      <c r="O49" s="308"/>
      <c r="P49" s="309"/>
      <c r="Q49" s="317"/>
      <c r="R49" s="317"/>
      <c r="S49" s="317"/>
      <c r="T49" s="317"/>
      <c r="U49" s="317"/>
      <c r="V49" s="21"/>
    </row>
    <row r="50" spans="1:22" ht="13.5">
      <c r="A50" s="319"/>
      <c r="B50" s="236"/>
      <c r="C50" s="237"/>
      <c r="D50" s="237"/>
      <c r="E50" s="237"/>
      <c r="F50" s="238"/>
      <c r="G50" s="236"/>
      <c r="H50" s="237"/>
      <c r="I50" s="237"/>
      <c r="J50" s="237"/>
      <c r="K50" s="238"/>
      <c r="L50" s="310"/>
      <c r="M50" s="311"/>
      <c r="N50" s="311"/>
      <c r="O50" s="311"/>
      <c r="P50" s="312"/>
      <c r="Q50" s="317"/>
      <c r="R50" s="317"/>
      <c r="S50" s="317"/>
      <c r="T50" s="317"/>
      <c r="U50" s="317"/>
      <c r="V50" s="21"/>
    </row>
    <row r="51" spans="1:22" s="20" customFormat="1" ht="7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8:23" ht="18" customHeight="1">
      <c r="R52" s="77"/>
      <c r="S52" s="77"/>
      <c r="T52" s="24"/>
      <c r="U52" s="24"/>
      <c r="V52" s="25"/>
      <c r="W52" s="25"/>
    </row>
    <row r="53" spans="1:21" ht="19.5" customHeight="1">
      <c r="A53" s="63" t="s">
        <v>101</v>
      </c>
      <c r="B53" s="322" t="s">
        <v>102</v>
      </c>
      <c r="C53" s="322"/>
      <c r="D53" s="322"/>
      <c r="E53" s="322" t="s">
        <v>103</v>
      </c>
      <c r="F53" s="322"/>
      <c r="G53" s="322"/>
      <c r="H53" s="322" t="s">
        <v>104</v>
      </c>
      <c r="I53" s="322"/>
      <c r="J53" s="322"/>
      <c r="R53" s="77"/>
      <c r="S53" s="77"/>
      <c r="T53" s="24"/>
      <c r="U53" s="24"/>
    </row>
    <row r="54" spans="1:21" ht="19.5" customHeight="1">
      <c r="A54" s="66" t="s">
        <v>105</v>
      </c>
      <c r="B54" s="323" t="s">
        <v>142</v>
      </c>
      <c r="C54" s="323"/>
      <c r="D54" s="323"/>
      <c r="E54" s="321" t="s">
        <v>145</v>
      </c>
      <c r="F54" s="321"/>
      <c r="G54" s="321"/>
      <c r="H54" s="321" t="s">
        <v>145</v>
      </c>
      <c r="I54" s="321"/>
      <c r="J54" s="321"/>
      <c r="P54" s="77"/>
      <c r="Q54" s="297" t="s">
        <v>180</v>
      </c>
      <c r="R54" s="297"/>
      <c r="S54" s="24" t="s">
        <v>111</v>
      </c>
      <c r="T54" s="24"/>
      <c r="U54" s="54"/>
    </row>
    <row r="55" spans="1:21" ht="19.5" customHeight="1">
      <c r="A55" s="66" t="s">
        <v>126</v>
      </c>
      <c r="B55" s="323" t="s">
        <v>143</v>
      </c>
      <c r="C55" s="323"/>
      <c r="D55" s="323"/>
      <c r="E55" s="321" t="s">
        <v>146</v>
      </c>
      <c r="F55" s="321"/>
      <c r="G55" s="321"/>
      <c r="H55" s="321" t="s">
        <v>146</v>
      </c>
      <c r="I55" s="321"/>
      <c r="J55" s="321"/>
      <c r="P55" s="80"/>
      <c r="Q55" s="298" t="s">
        <v>179</v>
      </c>
      <c r="R55" s="298"/>
      <c r="S55" s="24" t="s">
        <v>112</v>
      </c>
      <c r="T55" s="24"/>
      <c r="U55" s="27"/>
    </row>
    <row r="56" spans="1:21" ht="19.5" customHeight="1">
      <c r="A56" s="66" t="s">
        <v>127</v>
      </c>
      <c r="B56" s="323" t="s">
        <v>144</v>
      </c>
      <c r="C56" s="323"/>
      <c r="D56" s="323"/>
      <c r="E56" s="321" t="s">
        <v>147</v>
      </c>
      <c r="F56" s="321"/>
      <c r="G56" s="321"/>
      <c r="H56" s="321" t="s">
        <v>147</v>
      </c>
      <c r="I56" s="321"/>
      <c r="J56" s="321"/>
      <c r="Q56" s="299" t="s">
        <v>178</v>
      </c>
      <c r="R56" s="299"/>
      <c r="S56" s="24" t="s">
        <v>113</v>
      </c>
      <c r="T56" s="24"/>
      <c r="U56" s="31"/>
    </row>
    <row r="57" spans="18:21" ht="19.5" customHeight="1">
      <c r="R57" s="80"/>
      <c r="S57" s="24" t="s">
        <v>114</v>
      </c>
      <c r="T57" s="81"/>
      <c r="U57" s="81"/>
    </row>
    <row r="58" ht="19.5" customHeight="1">
      <c r="S58" s="81" t="s">
        <v>115</v>
      </c>
    </row>
    <row r="59" spans="18:19" ht="19.5" customHeight="1">
      <c r="R59" s="77"/>
      <c r="S59" s="77"/>
    </row>
    <row r="60" spans="18:19" ht="19.5" customHeight="1">
      <c r="R60" s="80"/>
      <c r="S60" s="80"/>
    </row>
  </sheetData>
  <sheetProtection/>
  <mergeCells count="179">
    <mergeCell ref="B13:D14"/>
    <mergeCell ref="H19:J20"/>
    <mergeCell ref="K22:M23"/>
    <mergeCell ref="L43:P44"/>
    <mergeCell ref="H31:J31"/>
    <mergeCell ref="E27:G27"/>
    <mergeCell ref="E28:G28"/>
    <mergeCell ref="E29:G29"/>
    <mergeCell ref="Q27:R27"/>
    <mergeCell ref="Q28:R28"/>
    <mergeCell ref="Q29:R29"/>
    <mergeCell ref="H26:J26"/>
    <mergeCell ref="H27:J27"/>
    <mergeCell ref="H28:J28"/>
    <mergeCell ref="H29:J29"/>
    <mergeCell ref="E30:G30"/>
    <mergeCell ref="E31:G31"/>
    <mergeCell ref="H30:J30"/>
    <mergeCell ref="E26:G26"/>
    <mergeCell ref="B26:D26"/>
    <mergeCell ref="B27:D27"/>
    <mergeCell ref="B28:D28"/>
    <mergeCell ref="B29:D29"/>
    <mergeCell ref="B30:D30"/>
    <mergeCell ref="B31:D31"/>
    <mergeCell ref="T48:T50"/>
    <mergeCell ref="U48:U50"/>
    <mergeCell ref="A49:A50"/>
    <mergeCell ref="B48:F48"/>
    <mergeCell ref="G48:K48"/>
    <mergeCell ref="L48:P50"/>
    <mergeCell ref="Q48:Q50"/>
    <mergeCell ref="R48:R50"/>
    <mergeCell ref="S48:S50"/>
    <mergeCell ref="T45:T47"/>
    <mergeCell ref="U45:U47"/>
    <mergeCell ref="A46:A47"/>
    <mergeCell ref="B45:F45"/>
    <mergeCell ref="G45:K47"/>
    <mergeCell ref="L45:P45"/>
    <mergeCell ref="Q45:Q47"/>
    <mergeCell ref="R45:R47"/>
    <mergeCell ref="S45:S47"/>
    <mergeCell ref="B46:F47"/>
    <mergeCell ref="L46:P47"/>
    <mergeCell ref="A43:A44"/>
    <mergeCell ref="B42:F44"/>
    <mergeCell ref="G42:K42"/>
    <mergeCell ref="L42:P42"/>
    <mergeCell ref="G43:K44"/>
    <mergeCell ref="S42:S44"/>
    <mergeCell ref="S39:S41"/>
    <mergeCell ref="T39:T41"/>
    <mergeCell ref="U39:U41"/>
    <mergeCell ref="Q39:Q41"/>
    <mergeCell ref="R39:R41"/>
    <mergeCell ref="T42:T44"/>
    <mergeCell ref="U42:U44"/>
    <mergeCell ref="A39:A41"/>
    <mergeCell ref="B39:F39"/>
    <mergeCell ref="G39:K39"/>
    <mergeCell ref="L39:P39"/>
    <mergeCell ref="Q42:Q44"/>
    <mergeCell ref="R42:R44"/>
    <mergeCell ref="E54:G54"/>
    <mergeCell ref="E55:G55"/>
    <mergeCell ref="E56:G56"/>
    <mergeCell ref="B53:D53"/>
    <mergeCell ref="B54:D54"/>
    <mergeCell ref="B55:D55"/>
    <mergeCell ref="B56:D56"/>
    <mergeCell ref="E53:G53"/>
    <mergeCell ref="H54:J54"/>
    <mergeCell ref="H55:J55"/>
    <mergeCell ref="H56:J56"/>
    <mergeCell ref="H53:J53"/>
    <mergeCell ref="R21:R23"/>
    <mergeCell ref="S21:S23"/>
    <mergeCell ref="H21:J21"/>
    <mergeCell ref="K21:M21"/>
    <mergeCell ref="N21:P21"/>
    <mergeCell ref="G40:K41"/>
    <mergeCell ref="Q21:Q23"/>
    <mergeCell ref="T21:T23"/>
    <mergeCell ref="U21:U23"/>
    <mergeCell ref="A22:A23"/>
    <mergeCell ref="E22:G23"/>
    <mergeCell ref="H22:J23"/>
    <mergeCell ref="N22:P23"/>
    <mergeCell ref="B21:D21"/>
    <mergeCell ref="E21:G21"/>
    <mergeCell ref="B22:D23"/>
    <mergeCell ref="R18:R20"/>
    <mergeCell ref="S18:S20"/>
    <mergeCell ref="T18:T20"/>
    <mergeCell ref="U18:U20"/>
    <mergeCell ref="B18:D18"/>
    <mergeCell ref="E18:G18"/>
    <mergeCell ref="H18:J18"/>
    <mergeCell ref="K18:M18"/>
    <mergeCell ref="A19:A20"/>
    <mergeCell ref="B19:D20"/>
    <mergeCell ref="E19:G20"/>
    <mergeCell ref="K19:M20"/>
    <mergeCell ref="N19:P20"/>
    <mergeCell ref="G49:K50"/>
    <mergeCell ref="B49:F50"/>
    <mergeCell ref="A34:U34"/>
    <mergeCell ref="B40:F41"/>
    <mergeCell ref="L40:P41"/>
    <mergeCell ref="B15:D15"/>
    <mergeCell ref="E15:G15"/>
    <mergeCell ref="N18:P18"/>
    <mergeCell ref="Q18:Q20"/>
    <mergeCell ref="H15:J15"/>
    <mergeCell ref="K15:M15"/>
    <mergeCell ref="N15:P15"/>
    <mergeCell ref="Q15:Q17"/>
    <mergeCell ref="A16:A17"/>
    <mergeCell ref="B16:D17"/>
    <mergeCell ref="H16:J17"/>
    <mergeCell ref="N16:P17"/>
    <mergeCell ref="E16:G17"/>
    <mergeCell ref="K16:M17"/>
    <mergeCell ref="R12:R14"/>
    <mergeCell ref="S12:S14"/>
    <mergeCell ref="T12:T14"/>
    <mergeCell ref="U12:U14"/>
    <mergeCell ref="T15:T17"/>
    <mergeCell ref="U15:U17"/>
    <mergeCell ref="R15:R17"/>
    <mergeCell ref="S15:S17"/>
    <mergeCell ref="A13:A14"/>
    <mergeCell ref="E13:G14"/>
    <mergeCell ref="K13:M14"/>
    <mergeCell ref="N13:P14"/>
    <mergeCell ref="H13:J14"/>
    <mergeCell ref="B12:D12"/>
    <mergeCell ref="E12:G12"/>
    <mergeCell ref="H12:J12"/>
    <mergeCell ref="K12:M12"/>
    <mergeCell ref="N12:P12"/>
    <mergeCell ref="Q12:Q14"/>
    <mergeCell ref="R9:R11"/>
    <mergeCell ref="S9:S11"/>
    <mergeCell ref="T9:T11"/>
    <mergeCell ref="U9:U11"/>
    <mergeCell ref="A10:A11"/>
    <mergeCell ref="B10:D11"/>
    <mergeCell ref="H10:J11"/>
    <mergeCell ref="K10:M11"/>
    <mergeCell ref="B9:D9"/>
    <mergeCell ref="E9:G9"/>
    <mergeCell ref="H9:J9"/>
    <mergeCell ref="K9:M9"/>
    <mergeCell ref="N9:P9"/>
    <mergeCell ref="Q9:Q11"/>
    <mergeCell ref="E10:G11"/>
    <mergeCell ref="N10:P11"/>
    <mergeCell ref="Q6:Q8"/>
    <mergeCell ref="R6:R8"/>
    <mergeCell ref="S6:S8"/>
    <mergeCell ref="T6:T8"/>
    <mergeCell ref="U6:U8"/>
    <mergeCell ref="B7:D8"/>
    <mergeCell ref="E7:G8"/>
    <mergeCell ref="H7:J8"/>
    <mergeCell ref="K7:M8"/>
    <mergeCell ref="N7:P8"/>
    <mergeCell ref="Q54:R54"/>
    <mergeCell ref="Q55:R55"/>
    <mergeCell ref="Q56:R56"/>
    <mergeCell ref="A1:U1"/>
    <mergeCell ref="A6:A8"/>
    <mergeCell ref="B6:D6"/>
    <mergeCell ref="E6:G6"/>
    <mergeCell ref="H6:J6"/>
    <mergeCell ref="K6:M6"/>
    <mergeCell ref="N6:P6"/>
  </mergeCells>
  <printOptions/>
  <pageMargins left="0.9055118110236221" right="0.984251968503937" top="0.9055118110236221" bottom="0.984251968503937" header="0.3937007874015748" footer="0.1968503937007874"/>
  <pageSetup horizontalDpi="600" verticalDpi="600" orientation="landscape" paperSize="9" r:id="rId2"/>
  <headerFooter alignWithMargins="0">
    <oddHeader>&amp;C&amp;"ＭＳ Ｐゴシック,太字"令和４年度　一宮市春季市民バスケットボール大会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D11" sqref="D11:D13"/>
    </sheetView>
  </sheetViews>
  <sheetFormatPr defaultColWidth="9.00390625" defaultRowHeight="13.5"/>
  <cols>
    <col min="1" max="6" width="13.625" style="19" customWidth="1"/>
    <col min="7" max="11" width="8.625" style="19" customWidth="1"/>
    <col min="12" max="16384" width="9.00390625" style="19" customWidth="1"/>
  </cols>
  <sheetData>
    <row r="1" spans="1:11" ht="18.75">
      <c r="A1" s="300" t="s">
        <v>20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ht="13.5">
      <c r="G2" s="20"/>
    </row>
    <row r="3" spans="7:8" ht="13.5">
      <c r="G3" s="20"/>
      <c r="H3" s="20"/>
    </row>
    <row r="4" spans="10:21" ht="13.5"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12" ht="13.5">
      <c r="A5" s="306"/>
      <c r="B5" s="71">
        <v>1</v>
      </c>
      <c r="C5" s="71">
        <v>2</v>
      </c>
      <c r="D5" s="71">
        <v>3</v>
      </c>
      <c r="E5" s="71">
        <v>4</v>
      </c>
      <c r="F5" s="71">
        <v>5</v>
      </c>
      <c r="G5" s="306" t="s">
        <v>39</v>
      </c>
      <c r="H5" s="306" t="s">
        <v>40</v>
      </c>
      <c r="I5" s="306" t="s">
        <v>41</v>
      </c>
      <c r="J5" s="306" t="s">
        <v>42</v>
      </c>
      <c r="K5" s="306" t="s">
        <v>43</v>
      </c>
      <c r="L5" s="21"/>
    </row>
    <row r="6" spans="1:12" ht="13.5">
      <c r="A6" s="306"/>
      <c r="B6" s="327" t="s">
        <v>7</v>
      </c>
      <c r="C6" s="327" t="s">
        <v>82</v>
      </c>
      <c r="D6" s="327" t="s">
        <v>117</v>
      </c>
      <c r="E6" s="327" t="s">
        <v>30</v>
      </c>
      <c r="F6" s="327" t="s">
        <v>76</v>
      </c>
      <c r="G6" s="306"/>
      <c r="H6" s="306"/>
      <c r="I6" s="306"/>
      <c r="J6" s="306"/>
      <c r="K6" s="306"/>
      <c r="L6" s="21"/>
    </row>
    <row r="7" spans="1:12" ht="13.5">
      <c r="A7" s="306"/>
      <c r="B7" s="328"/>
      <c r="C7" s="328"/>
      <c r="D7" s="328"/>
      <c r="E7" s="328"/>
      <c r="F7" s="328"/>
      <c r="G7" s="306"/>
      <c r="H7" s="306"/>
      <c r="I7" s="306"/>
      <c r="J7" s="306"/>
      <c r="K7" s="306"/>
      <c r="L7" s="21"/>
    </row>
    <row r="8" spans="1:12" ht="13.5">
      <c r="A8" s="71">
        <v>1</v>
      </c>
      <c r="B8" s="330"/>
      <c r="C8" s="170" t="s">
        <v>228</v>
      </c>
      <c r="D8" s="72"/>
      <c r="E8" s="72"/>
      <c r="F8" s="170" t="s">
        <v>228</v>
      </c>
      <c r="G8" s="317">
        <v>2</v>
      </c>
      <c r="H8" s="317">
        <v>0</v>
      </c>
      <c r="I8" s="317">
        <f>62+81</f>
        <v>143</v>
      </c>
      <c r="J8" s="317">
        <f>34+50</f>
        <v>84</v>
      </c>
      <c r="K8" s="317">
        <f>+I8-J8</f>
        <v>59</v>
      </c>
      <c r="L8" s="21"/>
    </row>
    <row r="9" spans="1:12" ht="13.5">
      <c r="A9" s="327" t="s">
        <v>7</v>
      </c>
      <c r="B9" s="330"/>
      <c r="C9" s="325" t="s">
        <v>229</v>
      </c>
      <c r="D9" s="61"/>
      <c r="E9" s="61"/>
      <c r="F9" s="325" t="s">
        <v>230</v>
      </c>
      <c r="G9" s="317"/>
      <c r="H9" s="317"/>
      <c r="I9" s="317"/>
      <c r="J9" s="317"/>
      <c r="K9" s="317"/>
      <c r="L9" s="21"/>
    </row>
    <row r="10" spans="1:12" ht="13.5">
      <c r="A10" s="328"/>
      <c r="B10" s="330"/>
      <c r="C10" s="326"/>
      <c r="D10" s="62"/>
      <c r="E10" s="62"/>
      <c r="F10" s="326"/>
      <c r="G10" s="317"/>
      <c r="H10" s="317"/>
      <c r="I10" s="317"/>
      <c r="J10" s="317"/>
      <c r="K10" s="317"/>
      <c r="L10" s="21"/>
    </row>
    <row r="11" spans="1:12" ht="13.5">
      <c r="A11" s="71">
        <v>2</v>
      </c>
      <c r="B11" s="170" t="s">
        <v>227</v>
      </c>
      <c r="C11" s="330"/>
      <c r="D11" s="170" t="s">
        <v>227</v>
      </c>
      <c r="E11" s="330"/>
      <c r="F11" s="72"/>
      <c r="G11" s="317">
        <v>0</v>
      </c>
      <c r="H11" s="317">
        <v>2</v>
      </c>
      <c r="I11" s="317">
        <f>34+23</f>
        <v>57</v>
      </c>
      <c r="J11" s="317">
        <f>62+40</f>
        <v>102</v>
      </c>
      <c r="K11" s="317">
        <f>+I11-J11</f>
        <v>-45</v>
      </c>
      <c r="L11" s="21"/>
    </row>
    <row r="12" spans="1:12" ht="13.5">
      <c r="A12" s="327" t="s">
        <v>82</v>
      </c>
      <c r="B12" s="325" t="s">
        <v>238</v>
      </c>
      <c r="C12" s="330"/>
      <c r="D12" s="325" t="s">
        <v>232</v>
      </c>
      <c r="E12" s="330"/>
      <c r="F12" s="61"/>
      <c r="G12" s="317"/>
      <c r="H12" s="317"/>
      <c r="I12" s="317"/>
      <c r="J12" s="317"/>
      <c r="K12" s="317"/>
      <c r="L12" s="21"/>
    </row>
    <row r="13" spans="1:12" ht="13.5">
      <c r="A13" s="328"/>
      <c r="B13" s="326"/>
      <c r="C13" s="330"/>
      <c r="D13" s="326"/>
      <c r="E13" s="330"/>
      <c r="F13" s="62"/>
      <c r="G13" s="317"/>
      <c r="H13" s="317"/>
      <c r="I13" s="317"/>
      <c r="J13" s="317"/>
      <c r="K13" s="317"/>
      <c r="L13" s="21"/>
    </row>
    <row r="14" spans="1:12" ht="13.5">
      <c r="A14" s="71">
        <v>3</v>
      </c>
      <c r="B14" s="72"/>
      <c r="C14" s="170" t="s">
        <v>228</v>
      </c>
      <c r="D14" s="330"/>
      <c r="E14" s="170" t="s">
        <v>228</v>
      </c>
      <c r="F14" s="72"/>
      <c r="G14" s="317">
        <v>2</v>
      </c>
      <c r="H14" s="317">
        <v>0</v>
      </c>
      <c r="I14" s="317">
        <f>40+52</f>
        <v>92</v>
      </c>
      <c r="J14" s="317">
        <f>23+24</f>
        <v>47</v>
      </c>
      <c r="K14" s="317">
        <f>+I14-J14</f>
        <v>45</v>
      </c>
      <c r="L14" s="21"/>
    </row>
    <row r="15" spans="1:12" ht="13.5">
      <c r="A15" s="327" t="s">
        <v>117</v>
      </c>
      <c r="B15" s="61"/>
      <c r="C15" s="325" t="s">
        <v>233</v>
      </c>
      <c r="D15" s="330"/>
      <c r="E15" s="325" t="s">
        <v>234</v>
      </c>
      <c r="F15" s="61"/>
      <c r="G15" s="317"/>
      <c r="H15" s="317"/>
      <c r="I15" s="317"/>
      <c r="J15" s="317"/>
      <c r="K15" s="317"/>
      <c r="L15" s="21"/>
    </row>
    <row r="16" spans="1:12" ht="13.5">
      <c r="A16" s="328"/>
      <c r="B16" s="62"/>
      <c r="C16" s="326"/>
      <c r="D16" s="330"/>
      <c r="E16" s="326"/>
      <c r="F16" s="62"/>
      <c r="G16" s="317"/>
      <c r="H16" s="317"/>
      <c r="I16" s="317"/>
      <c r="J16" s="317"/>
      <c r="K16" s="317"/>
      <c r="L16" s="21"/>
    </row>
    <row r="17" spans="1:12" ht="13.5">
      <c r="A17" s="71">
        <v>4</v>
      </c>
      <c r="B17" s="330"/>
      <c r="C17" s="72"/>
      <c r="D17" s="170" t="s">
        <v>227</v>
      </c>
      <c r="E17" s="72"/>
      <c r="F17" s="170" t="s">
        <v>227</v>
      </c>
      <c r="G17" s="317">
        <v>0</v>
      </c>
      <c r="H17" s="317">
        <v>2</v>
      </c>
      <c r="I17" s="317">
        <f>24+40</f>
        <v>64</v>
      </c>
      <c r="J17" s="317">
        <f>52+41</f>
        <v>93</v>
      </c>
      <c r="K17" s="317">
        <f>+I17-J17</f>
        <v>-29</v>
      </c>
      <c r="L17" s="21"/>
    </row>
    <row r="18" spans="1:12" ht="13.5">
      <c r="A18" s="327" t="s">
        <v>30</v>
      </c>
      <c r="B18" s="330"/>
      <c r="C18" s="61"/>
      <c r="D18" s="325" t="s">
        <v>235</v>
      </c>
      <c r="E18" s="61"/>
      <c r="F18" s="325" t="s">
        <v>237</v>
      </c>
      <c r="G18" s="317"/>
      <c r="H18" s="317"/>
      <c r="I18" s="317"/>
      <c r="J18" s="317"/>
      <c r="K18" s="317"/>
      <c r="L18" s="21"/>
    </row>
    <row r="19" spans="1:12" ht="13.5">
      <c r="A19" s="328"/>
      <c r="B19" s="330"/>
      <c r="C19" s="62"/>
      <c r="D19" s="326"/>
      <c r="E19" s="62"/>
      <c r="F19" s="326"/>
      <c r="G19" s="317"/>
      <c r="H19" s="317"/>
      <c r="I19" s="317"/>
      <c r="J19" s="317"/>
      <c r="K19" s="317"/>
      <c r="L19" s="21"/>
    </row>
    <row r="20" spans="1:12" ht="13.5">
      <c r="A20" s="71">
        <v>5</v>
      </c>
      <c r="B20" s="170" t="s">
        <v>227</v>
      </c>
      <c r="C20" s="72"/>
      <c r="D20" s="72"/>
      <c r="E20" s="170" t="s">
        <v>228</v>
      </c>
      <c r="F20" s="330"/>
      <c r="G20" s="317">
        <v>1</v>
      </c>
      <c r="H20" s="317">
        <v>1</v>
      </c>
      <c r="I20" s="317">
        <f>50+41</f>
        <v>91</v>
      </c>
      <c r="J20" s="317">
        <f>81+40</f>
        <v>121</v>
      </c>
      <c r="K20" s="317">
        <f>+I20-J20</f>
        <v>-30</v>
      </c>
      <c r="L20" s="21"/>
    </row>
    <row r="21" spans="1:12" ht="13.5">
      <c r="A21" s="327" t="s">
        <v>76</v>
      </c>
      <c r="B21" s="325" t="s">
        <v>231</v>
      </c>
      <c r="C21" s="61"/>
      <c r="D21" s="61"/>
      <c r="E21" s="325" t="s">
        <v>236</v>
      </c>
      <c r="F21" s="330"/>
      <c r="G21" s="317"/>
      <c r="H21" s="317"/>
      <c r="I21" s="317"/>
      <c r="J21" s="317"/>
      <c r="K21" s="317"/>
      <c r="L21" s="21"/>
    </row>
    <row r="22" spans="1:12" ht="13.5">
      <c r="A22" s="328"/>
      <c r="B22" s="326"/>
      <c r="C22" s="62"/>
      <c r="D22" s="62"/>
      <c r="E22" s="326"/>
      <c r="F22" s="330"/>
      <c r="G22" s="317"/>
      <c r="H22" s="317"/>
      <c r="I22" s="317"/>
      <c r="J22" s="317"/>
      <c r="K22" s="317"/>
      <c r="L22" s="21"/>
    </row>
    <row r="23" spans="1:12" s="20" customFormat="1" ht="13.5">
      <c r="A23" s="22"/>
      <c r="B23" s="23"/>
      <c r="C23" s="23"/>
      <c r="D23" s="23"/>
      <c r="E23" s="23"/>
      <c r="F23" s="22"/>
      <c r="G23" s="22"/>
      <c r="H23" s="22"/>
      <c r="I23" s="22"/>
      <c r="J23" s="22"/>
      <c r="K23" s="22"/>
      <c r="L23" s="21"/>
    </row>
    <row r="24" spans="1:12" s="20" customFormat="1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20" customFormat="1" ht="19.5" customHeight="1">
      <c r="A25" s="63" t="s">
        <v>101</v>
      </c>
      <c r="B25" s="64" t="s">
        <v>102</v>
      </c>
      <c r="C25" s="64" t="s">
        <v>103</v>
      </c>
      <c r="D25" s="63" t="s">
        <v>104</v>
      </c>
      <c r="E25" s="59"/>
      <c r="F25" s="73"/>
      <c r="G25" s="73"/>
      <c r="I25" s="21"/>
      <c r="J25" s="65"/>
      <c r="K25" s="21"/>
      <c r="L25" s="21"/>
    </row>
    <row r="26" spans="1:13" s="20" customFormat="1" ht="19.5" customHeight="1">
      <c r="A26" s="66" t="s">
        <v>105</v>
      </c>
      <c r="B26" s="66" t="s">
        <v>106</v>
      </c>
      <c r="C26" s="67" t="s">
        <v>107</v>
      </c>
      <c r="D26" s="67" t="s">
        <v>107</v>
      </c>
      <c r="E26" s="74"/>
      <c r="F26" s="75"/>
      <c r="G26" s="76"/>
      <c r="H26" s="297" t="s">
        <v>177</v>
      </c>
      <c r="I26" s="297"/>
      <c r="J26" s="24" t="s">
        <v>120</v>
      </c>
      <c r="K26" s="24"/>
      <c r="L26" s="68"/>
      <c r="M26" s="68"/>
    </row>
    <row r="27" spans="1:13" s="20" customFormat="1" ht="19.5" customHeight="1">
      <c r="A27" s="66" t="s">
        <v>126</v>
      </c>
      <c r="B27" s="66" t="s">
        <v>121</v>
      </c>
      <c r="C27" s="67" t="s">
        <v>122</v>
      </c>
      <c r="D27" s="67" t="s">
        <v>122</v>
      </c>
      <c r="E27" s="74"/>
      <c r="F27" s="75"/>
      <c r="G27" s="76"/>
      <c r="H27" s="298" t="s">
        <v>179</v>
      </c>
      <c r="I27" s="298"/>
      <c r="J27" s="24" t="s">
        <v>130</v>
      </c>
      <c r="K27" s="24"/>
      <c r="L27" s="69"/>
      <c r="M27" s="69"/>
    </row>
    <row r="28" spans="1:13" s="20" customFormat="1" ht="19.5" customHeight="1">
      <c r="A28" s="66" t="s">
        <v>127</v>
      </c>
      <c r="B28" s="66" t="s">
        <v>123</v>
      </c>
      <c r="C28" s="67" t="s">
        <v>124</v>
      </c>
      <c r="D28" s="67" t="s">
        <v>124</v>
      </c>
      <c r="E28" s="74"/>
      <c r="F28" s="75"/>
      <c r="G28" s="76"/>
      <c r="H28" s="299" t="s">
        <v>178</v>
      </c>
      <c r="I28" s="299"/>
      <c r="J28" s="55" t="s">
        <v>131</v>
      </c>
      <c r="K28" s="55"/>
      <c r="L28" s="69"/>
      <c r="M28" s="69"/>
    </row>
    <row r="29" spans="1:13" s="20" customFormat="1" ht="19.5" customHeight="1">
      <c r="A29" s="66" t="s">
        <v>128</v>
      </c>
      <c r="B29" s="66" t="s">
        <v>109</v>
      </c>
      <c r="C29" s="67" t="s">
        <v>110</v>
      </c>
      <c r="D29" s="67" t="s">
        <v>110</v>
      </c>
      <c r="E29" s="74"/>
      <c r="F29" s="75"/>
      <c r="G29" s="76"/>
      <c r="H29" s="19"/>
      <c r="I29" s="19"/>
      <c r="J29" s="55" t="s">
        <v>132</v>
      </c>
      <c r="K29" s="55"/>
      <c r="L29" s="69"/>
      <c r="M29" s="69"/>
    </row>
    <row r="30" spans="1:13" ht="19.5" customHeight="1">
      <c r="A30" s="66" t="s">
        <v>129</v>
      </c>
      <c r="B30" s="66" t="s">
        <v>125</v>
      </c>
      <c r="C30" s="67" t="s">
        <v>108</v>
      </c>
      <c r="D30" s="67" t="s">
        <v>108</v>
      </c>
      <c r="E30" s="74"/>
      <c r="J30" s="55" t="s">
        <v>133</v>
      </c>
      <c r="K30" s="55"/>
      <c r="L30" s="25"/>
      <c r="M30" s="25"/>
    </row>
    <row r="31" spans="10:13" ht="19.5" customHeight="1">
      <c r="J31" s="55"/>
      <c r="K31" s="55"/>
      <c r="L31" s="25"/>
      <c r="M31" s="25"/>
    </row>
    <row r="32" spans="10:13" ht="19.5" customHeight="1">
      <c r="J32" s="329"/>
      <c r="K32" s="329"/>
      <c r="L32" s="25"/>
      <c r="M32" s="25"/>
    </row>
  </sheetData>
  <sheetProtection/>
  <mergeCells count="62">
    <mergeCell ref="A1:K1"/>
    <mergeCell ref="A5:A7"/>
    <mergeCell ref="G5:G7"/>
    <mergeCell ref="H5:H7"/>
    <mergeCell ref="I5:I7"/>
    <mergeCell ref="J5:J7"/>
    <mergeCell ref="K5:K7"/>
    <mergeCell ref="B6:B7"/>
    <mergeCell ref="C6:C7"/>
    <mergeCell ref="D6:D7"/>
    <mergeCell ref="E6:E7"/>
    <mergeCell ref="F6:F7"/>
    <mergeCell ref="B8:B10"/>
    <mergeCell ref="G8:G10"/>
    <mergeCell ref="H8:H10"/>
    <mergeCell ref="I8:I10"/>
    <mergeCell ref="J8:J10"/>
    <mergeCell ref="K8:K10"/>
    <mergeCell ref="A9:A10"/>
    <mergeCell ref="C11:C13"/>
    <mergeCell ref="E11:E13"/>
    <mergeCell ref="G11:G13"/>
    <mergeCell ref="H11:H13"/>
    <mergeCell ref="I11:I13"/>
    <mergeCell ref="J11:J13"/>
    <mergeCell ref="K11:K13"/>
    <mergeCell ref="A12:A13"/>
    <mergeCell ref="D14:D16"/>
    <mergeCell ref="G14:G16"/>
    <mergeCell ref="H14:H16"/>
    <mergeCell ref="I14:I16"/>
    <mergeCell ref="J14:J16"/>
    <mergeCell ref="B12:B13"/>
    <mergeCell ref="D12:D13"/>
    <mergeCell ref="K20:K22"/>
    <mergeCell ref="K14:K16"/>
    <mergeCell ref="A15:A16"/>
    <mergeCell ref="B17:B19"/>
    <mergeCell ref="G17:G19"/>
    <mergeCell ref="H17:H19"/>
    <mergeCell ref="I17:I19"/>
    <mergeCell ref="J17:J19"/>
    <mergeCell ref="K17:K19"/>
    <mergeCell ref="A18:A19"/>
    <mergeCell ref="A21:A22"/>
    <mergeCell ref="H26:I26"/>
    <mergeCell ref="H27:I27"/>
    <mergeCell ref="H28:I28"/>
    <mergeCell ref="J32:K32"/>
    <mergeCell ref="F20:F22"/>
    <mergeCell ref="G20:G22"/>
    <mergeCell ref="H20:H22"/>
    <mergeCell ref="I20:I22"/>
    <mergeCell ref="J20:J22"/>
    <mergeCell ref="D18:D19"/>
    <mergeCell ref="F18:F19"/>
    <mergeCell ref="B21:B22"/>
    <mergeCell ref="C9:C10"/>
    <mergeCell ref="F9:F10"/>
    <mergeCell ref="E15:E16"/>
    <mergeCell ref="C15:C16"/>
    <mergeCell ref="E21:E22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Ｐゴシック,太字"令和４年度　一宮市春季市民バスケットボール大会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NIWA</dc:creator>
  <cp:keywords/>
  <dc:description/>
  <cp:lastModifiedBy>NIWA</cp:lastModifiedBy>
  <cp:lastPrinted>2022-06-20T14:21:16Z</cp:lastPrinted>
  <dcterms:created xsi:type="dcterms:W3CDTF">2005-06-06T14:18:54Z</dcterms:created>
  <dcterms:modified xsi:type="dcterms:W3CDTF">2022-06-26T10:40:12Z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